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aga1.sharepoint.com/sites/GC/RA Documents/Environmental Regulatory/NGSI/2025 NGSI Update (Version 3.0)/Final v3.0 - Public Versions/"/>
    </mc:Choice>
  </mc:AlternateContent>
  <xr:revisionPtr revIDLastSave="716" documentId="8_{EF47BDE0-FB29-4F6D-87EC-A3789FF05C7B}" xr6:coauthVersionLast="47" xr6:coauthVersionMax="47" xr10:uidLastSave="{0D6FE00B-58ED-4853-AA13-E304AEF3B332}"/>
  <workbookProtection workbookAlgorithmName="SHA-512" workbookHashValue="NXLueyWyvRyaeeAHJNBz9LDZHs5q/CrE0hrG3tYVCn0FOk6j+Fh+N2qO2WTZLfIQCQ6R+wQnRZFH7iCVyfOs8w==" workbookSaltValue="9/EmftRQP3PaD2ddHEA6RQ==" workbookSpinCount="100000" lockStructure="1"/>
  <bookViews>
    <workbookView xWindow="-120" yWindow="-120" windowWidth="29040" windowHeight="15720" tabRatio="728" xr2:uid="{00000000-000D-0000-FFFF-FFFF00000000}"/>
  </bookViews>
  <sheets>
    <sheet name="V3.0 UPDATES_READ FIRST" sheetId="15" r:id="rId1"/>
    <sheet name="Instructions for Completing" sheetId="21" r:id="rId2"/>
    <sheet name="Data Entry Sheets ==&gt;" sheetId="22" r:id="rId3"/>
    <sheet name="Company Information" sheetId="26" r:id="rId4"/>
    <sheet name="G&amp;B GHGRP Facilities" sheetId="13" r:id="rId5"/>
    <sheet name="G&amp;B Non-GHGRP Facilities" sheetId="11" r:id="rId6"/>
    <sheet name="Summary Data ==&gt;" sheetId="24" r:id="rId7"/>
    <sheet name="Public Disclosure Data" sheetId="25" r:id="rId8"/>
    <sheet name="Information Sheets==&gt;" sheetId="16" r:id="rId9"/>
    <sheet name="Overview of CH4 Intensity" sheetId="20" r:id="rId10"/>
    <sheet name="Emission Factor References" sheetId="19" r:id="rId11"/>
    <sheet name="GHGRP Ref &amp; Methodology" sheetId="27" r:id="rId12"/>
    <sheet name="Processing" sheetId="3" state="hidden" r:id="rId13"/>
    <sheet name="Transmission &amp; Storage" sheetId="4" state="hidden" r:id="rId14"/>
    <sheet name="Distribution" sheetId="5" state="hidden" r:id="rId15"/>
  </sheets>
  <definedNames>
    <definedName name="Dehydrator" localSheetId="3">#REF!</definedName>
    <definedName name="Dehydrator" localSheetId="2">#REF!</definedName>
    <definedName name="Dehydrator" localSheetId="7">#REF!</definedName>
    <definedName name="Dehydrator" localSheetId="6">#REF!</definedName>
    <definedName name="Dehydr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6" i="11" l="1"/>
  <c r="AG7" i="11"/>
  <c r="AG8" i="11"/>
  <c r="AG9" i="11"/>
  <c r="AG10" i="11"/>
  <c r="AG11" i="11"/>
  <c r="AG12" i="11"/>
  <c r="AG13" i="11"/>
  <c r="AG14" i="11"/>
  <c r="AG15" i="11"/>
  <c r="AG16" i="11"/>
  <c r="AG17" i="11"/>
  <c r="AG18" i="11"/>
  <c r="AG19" i="11"/>
  <c r="AG20" i="11"/>
  <c r="AG21" i="13"/>
  <c r="B5" i="11" l="1" a="1"/>
  <c r="B5" i="11" s="1"/>
  <c r="I47" i="13"/>
  <c r="J47" i="13"/>
  <c r="K47" i="13"/>
  <c r="L47" i="13"/>
  <c r="L51" i="13" s="1"/>
  <c r="L52" i="13" s="1"/>
  <c r="L66" i="13" s="1"/>
  <c r="M47" i="13"/>
  <c r="M51" i="13" s="1"/>
  <c r="M52" i="13" s="1"/>
  <c r="M66" i="13" s="1"/>
  <c r="N47" i="13"/>
  <c r="O47" i="13"/>
  <c r="P47" i="13"/>
  <c r="Q47" i="13"/>
  <c r="Q51" i="13" s="1"/>
  <c r="Q52" i="13" s="1"/>
  <c r="Q66" i="13" s="1"/>
  <c r="R47" i="13"/>
  <c r="R51" i="13" s="1"/>
  <c r="R52" i="13" s="1"/>
  <c r="R66" i="13" s="1"/>
  <c r="S47" i="13"/>
  <c r="T47" i="13"/>
  <c r="U47" i="13"/>
  <c r="V47" i="13"/>
  <c r="W47" i="13"/>
  <c r="X47" i="13"/>
  <c r="X51" i="13" s="1"/>
  <c r="X52" i="13" s="1"/>
  <c r="X66" i="13" s="1"/>
  <c r="Y47" i="13"/>
  <c r="Y51" i="13" s="1"/>
  <c r="Y52" i="13" s="1"/>
  <c r="Y66" i="13" s="1"/>
  <c r="Z47" i="13"/>
  <c r="AA47" i="13"/>
  <c r="I50" i="13"/>
  <c r="J50" i="13"/>
  <c r="K50" i="13"/>
  <c r="L50" i="13"/>
  <c r="M50" i="13"/>
  <c r="N50" i="13"/>
  <c r="O50" i="13"/>
  <c r="P50" i="13"/>
  <c r="Q50" i="13"/>
  <c r="R50" i="13"/>
  <c r="S50" i="13"/>
  <c r="T50" i="13"/>
  <c r="U50" i="13"/>
  <c r="V50" i="13"/>
  <c r="W50" i="13"/>
  <c r="X50" i="13"/>
  <c r="Y50" i="13"/>
  <c r="Z50" i="13"/>
  <c r="AA50" i="13"/>
  <c r="I51" i="13"/>
  <c r="J51" i="13"/>
  <c r="J52" i="13" s="1"/>
  <c r="J66" i="13" s="1"/>
  <c r="K51" i="13"/>
  <c r="K52" i="13" s="1"/>
  <c r="K66" i="13" s="1"/>
  <c r="N51" i="13"/>
  <c r="O51" i="13"/>
  <c r="P51" i="13"/>
  <c r="S51" i="13"/>
  <c r="T51" i="13"/>
  <c r="U51" i="13"/>
  <c r="V51" i="13"/>
  <c r="V52" i="13" s="1"/>
  <c r="V66" i="13" s="1"/>
  <c r="W51" i="13"/>
  <c r="W52" i="13" s="1"/>
  <c r="W66" i="13" s="1"/>
  <c r="Z51" i="13"/>
  <c r="AA51" i="13"/>
  <c r="I52" i="13"/>
  <c r="I66" i="13" s="1"/>
  <c r="N52" i="13"/>
  <c r="O52" i="13"/>
  <c r="O66" i="13" s="1"/>
  <c r="P52" i="13"/>
  <c r="P66" i="13" s="1"/>
  <c r="S52" i="13"/>
  <c r="T52" i="13"/>
  <c r="T66" i="13" s="1"/>
  <c r="U52" i="13"/>
  <c r="U66" i="13" s="1"/>
  <c r="Z52" i="13"/>
  <c r="AA52" i="13"/>
  <c r="I65" i="11"/>
  <c r="J65" i="11"/>
  <c r="K65" i="11"/>
  <c r="L65" i="11"/>
  <c r="M65" i="11"/>
  <c r="N65" i="11"/>
  <c r="O65" i="11"/>
  <c r="P65" i="11"/>
  <c r="Q65" i="11"/>
  <c r="R65" i="11"/>
  <c r="S65" i="11"/>
  <c r="T65" i="11"/>
  <c r="U65" i="11"/>
  <c r="V65" i="11"/>
  <c r="W65" i="11"/>
  <c r="X65" i="11"/>
  <c r="Y65" i="11"/>
  <c r="Z65" i="11"/>
  <c r="I66" i="11"/>
  <c r="J66" i="11"/>
  <c r="K66" i="11"/>
  <c r="L66" i="11"/>
  <c r="M66" i="11"/>
  <c r="N66" i="11"/>
  <c r="O66" i="11"/>
  <c r="P66" i="11"/>
  <c r="Q66" i="11"/>
  <c r="R66" i="11"/>
  <c r="S66" i="11"/>
  <c r="T66" i="11"/>
  <c r="U66" i="11"/>
  <c r="V66" i="11"/>
  <c r="W66" i="11"/>
  <c r="X66" i="11"/>
  <c r="Y66" i="11"/>
  <c r="Z66" i="11"/>
  <c r="I57" i="11"/>
  <c r="J57" i="11"/>
  <c r="K57" i="11"/>
  <c r="L57" i="11"/>
  <c r="M57" i="11"/>
  <c r="N57" i="11"/>
  <c r="O57" i="11"/>
  <c r="P57" i="11"/>
  <c r="Q57" i="11"/>
  <c r="R57" i="11"/>
  <c r="S57" i="11"/>
  <c r="T57" i="11"/>
  <c r="U57" i="11"/>
  <c r="V57" i="11"/>
  <c r="W57" i="11"/>
  <c r="X57" i="11"/>
  <c r="Y57" i="11"/>
  <c r="Z57" i="11"/>
  <c r="I59" i="11"/>
  <c r="J59" i="11"/>
  <c r="K59" i="11"/>
  <c r="L59" i="11"/>
  <c r="M59" i="11"/>
  <c r="M60" i="11" s="1"/>
  <c r="N59" i="11"/>
  <c r="N60" i="11" s="1"/>
  <c r="O59" i="11"/>
  <c r="O60" i="11" s="1"/>
  <c r="P59" i="11"/>
  <c r="P60" i="11" s="1"/>
  <c r="Q59" i="11"/>
  <c r="Q60" i="11" s="1"/>
  <c r="R59" i="11"/>
  <c r="R60" i="11" s="1"/>
  <c r="S59" i="11"/>
  <c r="T59" i="11"/>
  <c r="U59" i="11"/>
  <c r="V59" i="11"/>
  <c r="W59" i="11"/>
  <c r="X59" i="11"/>
  <c r="Y59" i="11"/>
  <c r="Y60" i="11" s="1"/>
  <c r="Z59" i="11"/>
  <c r="Z60" i="11" s="1"/>
  <c r="I60" i="11"/>
  <c r="J60" i="11"/>
  <c r="K60" i="11"/>
  <c r="L60" i="11"/>
  <c r="S60" i="11"/>
  <c r="T60" i="11"/>
  <c r="U60" i="11"/>
  <c r="V60" i="11"/>
  <c r="W60" i="11"/>
  <c r="X60" i="11"/>
  <c r="I44" i="11"/>
  <c r="J44" i="11"/>
  <c r="K44" i="11"/>
  <c r="L44" i="11"/>
  <c r="M44" i="11"/>
  <c r="N44" i="11"/>
  <c r="O44" i="11"/>
  <c r="P44" i="11"/>
  <c r="Q44" i="11"/>
  <c r="R44" i="11"/>
  <c r="S44" i="11"/>
  <c r="T44" i="11"/>
  <c r="U44" i="11"/>
  <c r="V44" i="11"/>
  <c r="W44" i="11"/>
  <c r="X44" i="11"/>
  <c r="Y44" i="11"/>
  <c r="Z44" i="11"/>
  <c r="I47" i="11"/>
  <c r="I51" i="11" s="1"/>
  <c r="I52" i="11" s="1"/>
  <c r="J47" i="11"/>
  <c r="J51" i="11" s="1"/>
  <c r="J52" i="11" s="1"/>
  <c r="K47" i="11"/>
  <c r="K51" i="11" s="1"/>
  <c r="K52" i="11" s="1"/>
  <c r="L47" i="11"/>
  <c r="L51" i="11" s="1"/>
  <c r="L52" i="11" s="1"/>
  <c r="M47" i="11"/>
  <c r="N47" i="11"/>
  <c r="N51" i="11" s="1"/>
  <c r="N52" i="11" s="1"/>
  <c r="O47" i="11"/>
  <c r="P47" i="11"/>
  <c r="Q47" i="11"/>
  <c r="R47" i="11"/>
  <c r="R51" i="11" s="1"/>
  <c r="R52" i="11" s="1"/>
  <c r="S47" i="11"/>
  <c r="S51" i="11" s="1"/>
  <c r="S52" i="11" s="1"/>
  <c r="T47" i="11"/>
  <c r="U47" i="11"/>
  <c r="V47" i="11"/>
  <c r="W47" i="11"/>
  <c r="X47" i="11"/>
  <c r="X51" i="11" s="1"/>
  <c r="X52" i="11" s="1"/>
  <c r="Y47" i="11"/>
  <c r="Y51" i="11" s="1"/>
  <c r="Y52" i="11" s="1"/>
  <c r="Z47" i="11"/>
  <c r="Z51" i="11" s="1"/>
  <c r="Z52" i="11" s="1"/>
  <c r="I50" i="11"/>
  <c r="J50" i="11"/>
  <c r="K50" i="11"/>
  <c r="L50" i="11"/>
  <c r="M50" i="11"/>
  <c r="N50" i="11"/>
  <c r="O50" i="11"/>
  <c r="O51" i="11" s="1"/>
  <c r="O52" i="11" s="1"/>
  <c r="P50" i="11"/>
  <c r="P51" i="11" s="1"/>
  <c r="P52" i="11" s="1"/>
  <c r="Q50" i="11"/>
  <c r="Q51" i="11" s="1"/>
  <c r="Q52" i="11" s="1"/>
  <c r="R50" i="11"/>
  <c r="S50" i="11"/>
  <c r="T50" i="11"/>
  <c r="T51" i="11" s="1"/>
  <c r="T52" i="11" s="1"/>
  <c r="U50" i="11"/>
  <c r="V50" i="11"/>
  <c r="W50" i="11"/>
  <c r="X50" i="11"/>
  <c r="Y50" i="11"/>
  <c r="Z50" i="11"/>
  <c r="M51" i="11"/>
  <c r="M52" i="11" s="1"/>
  <c r="U51" i="11"/>
  <c r="U52" i="11" s="1"/>
  <c r="V51" i="11"/>
  <c r="V52" i="11" s="1"/>
  <c r="W51" i="11"/>
  <c r="W52" i="11" s="1"/>
  <c r="I39" i="11"/>
  <c r="J39" i="11"/>
  <c r="K39" i="11"/>
  <c r="L39" i="11"/>
  <c r="M39" i="11"/>
  <c r="N39" i="11"/>
  <c r="O39" i="11"/>
  <c r="P39" i="11"/>
  <c r="Q39" i="11"/>
  <c r="R39" i="11"/>
  <c r="S39" i="11"/>
  <c r="T39" i="11"/>
  <c r="U39" i="11"/>
  <c r="V39" i="11"/>
  <c r="W39" i="11"/>
  <c r="X39" i="11"/>
  <c r="Y39" i="11"/>
  <c r="Z39" i="11"/>
  <c r="I40" i="11"/>
  <c r="J40" i="11"/>
  <c r="K40" i="11"/>
  <c r="L40" i="11"/>
  <c r="M40" i="11"/>
  <c r="N40" i="11"/>
  <c r="O40" i="11"/>
  <c r="P40" i="11"/>
  <c r="Q40" i="11"/>
  <c r="R40" i="11"/>
  <c r="S40" i="11"/>
  <c r="T40" i="11"/>
  <c r="U40" i="11"/>
  <c r="V40" i="11"/>
  <c r="W40" i="11"/>
  <c r="X40" i="11"/>
  <c r="Y40" i="11"/>
  <c r="Z40" i="11"/>
  <c r="I33" i="11"/>
  <c r="J33" i="11"/>
  <c r="K33" i="11"/>
  <c r="L33" i="11"/>
  <c r="M33" i="11"/>
  <c r="N33" i="11"/>
  <c r="O33" i="11"/>
  <c r="P33" i="11"/>
  <c r="Q33" i="11"/>
  <c r="R33" i="11"/>
  <c r="S33" i="11"/>
  <c r="T33" i="11"/>
  <c r="U33" i="11"/>
  <c r="V33" i="11"/>
  <c r="W33" i="11"/>
  <c r="X33" i="11"/>
  <c r="Y33" i="11"/>
  <c r="Z33" i="11"/>
  <c r="I34" i="11"/>
  <c r="J34" i="11"/>
  <c r="K34" i="11"/>
  <c r="L34" i="11"/>
  <c r="M34" i="11"/>
  <c r="N34" i="11"/>
  <c r="O34" i="11"/>
  <c r="P34" i="11"/>
  <c r="Q34" i="11"/>
  <c r="R34" i="11"/>
  <c r="S34" i="11"/>
  <c r="T34" i="11"/>
  <c r="U34" i="11"/>
  <c r="V34" i="11"/>
  <c r="W34" i="11"/>
  <c r="X34" i="11"/>
  <c r="Y34" i="11"/>
  <c r="Z34" i="11"/>
  <c r="I35" i="11"/>
  <c r="I36" i="11" s="1"/>
  <c r="J35" i="11"/>
  <c r="K35" i="11"/>
  <c r="K36" i="11" s="1"/>
  <c r="L35" i="11"/>
  <c r="M35" i="11"/>
  <c r="N35" i="11"/>
  <c r="O35" i="11"/>
  <c r="P35" i="11"/>
  <c r="P36" i="11" s="1"/>
  <c r="Q35" i="11"/>
  <c r="R35" i="11"/>
  <c r="R36" i="11" s="1"/>
  <c r="S35" i="11"/>
  <c r="S36" i="11" s="1"/>
  <c r="T35" i="11"/>
  <c r="T36" i="11" s="1"/>
  <c r="U35" i="11"/>
  <c r="U36" i="11" s="1"/>
  <c r="V35" i="11"/>
  <c r="W35" i="11"/>
  <c r="W36" i="11" s="1"/>
  <c r="X35" i="11"/>
  <c r="Y35" i="11"/>
  <c r="Z35" i="11"/>
  <c r="J36" i="11"/>
  <c r="L36" i="11"/>
  <c r="M36" i="11"/>
  <c r="N36" i="11"/>
  <c r="O36" i="11"/>
  <c r="Q36" i="11"/>
  <c r="V36" i="11"/>
  <c r="X36" i="11"/>
  <c r="Y36" i="11"/>
  <c r="Z36" i="11"/>
  <c r="I26" i="11"/>
  <c r="J26" i="11"/>
  <c r="K26" i="11"/>
  <c r="L26" i="11"/>
  <c r="M26" i="11"/>
  <c r="N26" i="11"/>
  <c r="O26" i="11"/>
  <c r="P26" i="11"/>
  <c r="Q26" i="11"/>
  <c r="R26" i="11"/>
  <c r="S26" i="11"/>
  <c r="T26" i="11"/>
  <c r="U26" i="11"/>
  <c r="V26" i="11"/>
  <c r="W26" i="11"/>
  <c r="X26" i="11"/>
  <c r="Y26" i="11"/>
  <c r="Z26" i="11"/>
  <c r="I21" i="11"/>
  <c r="J21" i="11"/>
  <c r="K21" i="11"/>
  <c r="L21" i="11"/>
  <c r="M21" i="11"/>
  <c r="N21" i="11"/>
  <c r="O21" i="11"/>
  <c r="P21" i="11"/>
  <c r="Q21" i="11"/>
  <c r="R21" i="11"/>
  <c r="S21" i="11"/>
  <c r="T21" i="11"/>
  <c r="U21" i="11"/>
  <c r="V21" i="11"/>
  <c r="W21" i="11"/>
  <c r="X21" i="11"/>
  <c r="Y21" i="11"/>
  <c r="Z21" i="11"/>
  <c r="I59" i="13"/>
  <c r="I60" i="13" s="1"/>
  <c r="J59" i="13"/>
  <c r="J60" i="13" s="1"/>
  <c r="K59" i="13"/>
  <c r="K60" i="13" s="1"/>
  <c r="L59" i="13"/>
  <c r="L60" i="13" s="1"/>
  <c r="M59" i="13"/>
  <c r="M60" i="13" s="1"/>
  <c r="N59" i="13"/>
  <c r="N60" i="13" s="1"/>
  <c r="N66" i="13" s="1"/>
  <c r="O59" i="13"/>
  <c r="P59" i="13"/>
  <c r="Q59" i="13"/>
  <c r="R59" i="13"/>
  <c r="S59" i="13"/>
  <c r="T59" i="13"/>
  <c r="U59" i="13"/>
  <c r="U60" i="13" s="1"/>
  <c r="V59" i="13"/>
  <c r="V60" i="13" s="1"/>
  <c r="W59" i="13"/>
  <c r="W60" i="13" s="1"/>
  <c r="X59" i="13"/>
  <c r="X60" i="13" s="1"/>
  <c r="Y59" i="13"/>
  <c r="Y60" i="13" s="1"/>
  <c r="Z59" i="13"/>
  <c r="Z60" i="13" s="1"/>
  <c r="Z66" i="13" s="1"/>
  <c r="O60" i="13"/>
  <c r="P60" i="13"/>
  <c r="Q60" i="13"/>
  <c r="R60" i="13"/>
  <c r="S60" i="13"/>
  <c r="S66" i="13" s="1"/>
  <c r="T60" i="13"/>
  <c r="I40" i="13"/>
  <c r="J40" i="13"/>
  <c r="K40" i="13"/>
  <c r="L40" i="13"/>
  <c r="M40" i="13"/>
  <c r="N40" i="13"/>
  <c r="O40" i="13"/>
  <c r="P40" i="13"/>
  <c r="Q40" i="13"/>
  <c r="R40" i="13"/>
  <c r="S40" i="13"/>
  <c r="T40" i="13"/>
  <c r="U40" i="13"/>
  <c r="V40" i="13"/>
  <c r="W40" i="13"/>
  <c r="X40" i="13"/>
  <c r="Y40" i="13"/>
  <c r="Z40" i="13"/>
  <c r="I34" i="13"/>
  <c r="J34" i="13"/>
  <c r="K34" i="13"/>
  <c r="L34" i="13"/>
  <c r="M34" i="13"/>
  <c r="N34" i="13"/>
  <c r="O34" i="13"/>
  <c r="P34" i="13"/>
  <c r="Q34" i="13"/>
  <c r="R34" i="13"/>
  <c r="S34" i="13"/>
  <c r="T34" i="13"/>
  <c r="U34" i="13"/>
  <c r="V34" i="13"/>
  <c r="W34" i="13"/>
  <c r="X34" i="13"/>
  <c r="Y34" i="13"/>
  <c r="Z34" i="13"/>
  <c r="I35" i="13"/>
  <c r="I36" i="13" s="1"/>
  <c r="J35" i="13"/>
  <c r="J36" i="13" s="1"/>
  <c r="K35" i="13"/>
  <c r="K36" i="13" s="1"/>
  <c r="L35" i="13"/>
  <c r="M35" i="13"/>
  <c r="N35" i="13"/>
  <c r="O35" i="13"/>
  <c r="P35" i="13"/>
  <c r="Q35" i="13"/>
  <c r="R35" i="13"/>
  <c r="R36" i="13" s="1"/>
  <c r="S35" i="13"/>
  <c r="S36" i="13" s="1"/>
  <c r="T35" i="13"/>
  <c r="T36" i="13" s="1"/>
  <c r="U35" i="13"/>
  <c r="U36" i="13" s="1"/>
  <c r="V35" i="13"/>
  <c r="V36" i="13" s="1"/>
  <c r="W35" i="13"/>
  <c r="W36" i="13" s="1"/>
  <c r="X35" i="13"/>
  <c r="Y35" i="13"/>
  <c r="Z35" i="13"/>
  <c r="L36" i="13"/>
  <c r="M36" i="13"/>
  <c r="N36" i="13"/>
  <c r="O36" i="13"/>
  <c r="P36" i="13"/>
  <c r="Q36" i="13"/>
  <c r="X36" i="13"/>
  <c r="Y36" i="13"/>
  <c r="Z36" i="13"/>
  <c r="B5" i="13" a="1"/>
  <c r="B5" i="13" s="1"/>
  <c r="AA21" i="11"/>
  <c r="H21" i="11"/>
  <c r="G21" i="11"/>
  <c r="F21" i="11"/>
  <c r="E21" i="11"/>
  <c r="D21" i="11"/>
  <c r="C21" i="11"/>
  <c r="B21" i="11"/>
  <c r="Z26" i="13" l="1"/>
  <c r="N26" i="13"/>
  <c r="W33" i="13"/>
  <c r="K33" i="13"/>
  <c r="W39" i="13"/>
  <c r="K39" i="13"/>
  <c r="Q57" i="13"/>
  <c r="W65" i="13"/>
  <c r="K65" i="13"/>
  <c r="R44" i="13"/>
  <c r="Q44" i="13"/>
  <c r="C26" i="13"/>
  <c r="L33" i="13"/>
  <c r="X39" i="13"/>
  <c r="L39" i="13"/>
  <c r="X65" i="13"/>
  <c r="S44" i="13"/>
  <c r="Y26" i="13"/>
  <c r="V39" i="13"/>
  <c r="P57" i="13"/>
  <c r="X26" i="13"/>
  <c r="L26" i="13"/>
  <c r="U33" i="13"/>
  <c r="I33" i="13"/>
  <c r="U39" i="13"/>
  <c r="I39" i="13"/>
  <c r="O57" i="13"/>
  <c r="U65" i="13"/>
  <c r="I65" i="13"/>
  <c r="P44" i="13"/>
  <c r="F26" i="13"/>
  <c r="O44" i="13"/>
  <c r="N44" i="13"/>
  <c r="M44" i="13"/>
  <c r="R26" i="13"/>
  <c r="O33" i="13"/>
  <c r="U57" i="13"/>
  <c r="O65" i="13"/>
  <c r="J44" i="13"/>
  <c r="E26" i="13"/>
  <c r="N33" i="13"/>
  <c r="N39" i="13"/>
  <c r="T57" i="13"/>
  <c r="N65" i="13"/>
  <c r="I44" i="13"/>
  <c r="P26" i="13"/>
  <c r="M33" i="13"/>
  <c r="M39" i="13"/>
  <c r="Y65" i="13"/>
  <c r="T44" i="13"/>
  <c r="O26" i="13"/>
  <c r="L65" i="13"/>
  <c r="V33" i="13"/>
  <c r="V65" i="13"/>
  <c r="K26" i="13"/>
  <c r="T33" i="13"/>
  <c r="Z57" i="13"/>
  <c r="T65" i="13"/>
  <c r="J26" i="13"/>
  <c r="S33" i="13"/>
  <c r="S39" i="13"/>
  <c r="Y57" i="13"/>
  <c r="S65" i="13"/>
  <c r="U26" i="13"/>
  <c r="R39" i="13"/>
  <c r="L57" i="13"/>
  <c r="T26" i="13"/>
  <c r="H26" i="13"/>
  <c r="Q33" i="13"/>
  <c r="Q39" i="13"/>
  <c r="W57" i="13"/>
  <c r="K57" i="13"/>
  <c r="Q65" i="13"/>
  <c r="X44" i="13"/>
  <c r="L44" i="13"/>
  <c r="O39" i="13"/>
  <c r="I57" i="13"/>
  <c r="V44" i="13"/>
  <c r="Q26" i="13"/>
  <c r="Z33" i="13"/>
  <c r="Z39" i="13"/>
  <c r="Z65" i="13"/>
  <c r="U44" i="13"/>
  <c r="D26" i="13"/>
  <c r="Y33" i="13"/>
  <c r="Y39" i="13"/>
  <c r="S57" i="13"/>
  <c r="M65" i="13"/>
  <c r="X33" i="13"/>
  <c r="R57" i="13"/>
  <c r="M26" i="13"/>
  <c r="J33" i="13"/>
  <c r="J39" i="13"/>
  <c r="J65" i="13"/>
  <c r="W26" i="13"/>
  <c r="T39" i="13"/>
  <c r="N57" i="13"/>
  <c r="AA44" i="13"/>
  <c r="V26" i="13"/>
  <c r="M57" i="13"/>
  <c r="Z44" i="13"/>
  <c r="I26" i="13"/>
  <c r="R33" i="13"/>
  <c r="X57" i="13"/>
  <c r="R65" i="13"/>
  <c r="Y44" i="13"/>
  <c r="S26" i="13"/>
  <c r="G26" i="13"/>
  <c r="P33" i="13"/>
  <c r="P39" i="13"/>
  <c r="V57" i="13"/>
  <c r="J57" i="13"/>
  <c r="P65" i="13"/>
  <c r="W44" i="13"/>
  <c r="K44" i="13"/>
  <c r="AG48" i="11" l="1"/>
  <c r="AG45" i="11"/>
  <c r="AG28" i="11"/>
  <c r="AG27" i="11"/>
  <c r="B57" i="11"/>
  <c r="A1" i="11"/>
  <c r="AG48" i="13"/>
  <c r="AG45" i="13"/>
  <c r="AG28" i="13"/>
  <c r="AG27" i="13"/>
  <c r="B65" i="13"/>
  <c r="A1" i="13"/>
  <c r="B26" i="13" l="1"/>
  <c r="B33" i="13"/>
  <c r="B39" i="13"/>
  <c r="B44" i="13"/>
  <c r="B57" i="13"/>
  <c r="B26" i="11"/>
  <c r="B33" i="11"/>
  <c r="B39" i="11"/>
  <c r="B44" i="11"/>
  <c r="B65" i="11"/>
  <c r="C65" i="13" l="1"/>
  <c r="C57" i="13"/>
  <c r="C44" i="13"/>
  <c r="C39" i="13"/>
  <c r="C33" i="13"/>
  <c r="D65" i="13"/>
  <c r="D57" i="13"/>
  <c r="D44" i="13"/>
  <c r="D39" i="13"/>
  <c r="D33" i="13"/>
  <c r="E65" i="13"/>
  <c r="E57" i="13"/>
  <c r="E44" i="13"/>
  <c r="E39" i="13"/>
  <c r="E33" i="13"/>
  <c r="F65" i="13"/>
  <c r="F57" i="13"/>
  <c r="F44" i="13"/>
  <c r="F39" i="13"/>
  <c r="F33" i="13"/>
  <c r="AA33" i="13"/>
  <c r="AA65" i="13"/>
  <c r="AA57" i="13"/>
  <c r="AA39" i="13"/>
  <c r="AA26" i="13"/>
  <c r="G65" i="13"/>
  <c r="G57" i="13"/>
  <c r="G44" i="13"/>
  <c r="G39" i="13"/>
  <c r="G33" i="13"/>
  <c r="H65" i="13"/>
  <c r="H57" i="13"/>
  <c r="H44" i="13"/>
  <c r="H39" i="13"/>
  <c r="H33" i="13"/>
  <c r="H57" i="11"/>
  <c r="H65" i="11"/>
  <c r="H44" i="11"/>
  <c r="H39" i="11"/>
  <c r="H33" i="11"/>
  <c r="H26" i="11"/>
  <c r="C57" i="11"/>
  <c r="C65" i="11"/>
  <c r="C44" i="11"/>
  <c r="C39" i="11"/>
  <c r="C33" i="11"/>
  <c r="C26" i="11"/>
  <c r="E57" i="11"/>
  <c r="E65" i="11"/>
  <c r="E44" i="11"/>
  <c r="E33" i="11"/>
  <c r="E39" i="11"/>
  <c r="E26" i="11"/>
  <c r="G57" i="11"/>
  <c r="G65" i="11"/>
  <c r="G44" i="11"/>
  <c r="G39" i="11"/>
  <c r="G33" i="11"/>
  <c r="G26" i="11"/>
  <c r="D57" i="11"/>
  <c r="D65" i="11"/>
  <c r="D44" i="11"/>
  <c r="D39" i="11"/>
  <c r="D33" i="11"/>
  <c r="D26" i="11"/>
  <c r="F57" i="11"/>
  <c r="F65" i="11"/>
  <c r="F44" i="11"/>
  <c r="F39" i="11"/>
  <c r="F26" i="11"/>
  <c r="F33" i="11"/>
  <c r="AA57" i="11"/>
  <c r="AA65" i="11"/>
  <c r="AA44" i="11"/>
  <c r="AA39" i="11"/>
  <c r="AA33" i="11"/>
  <c r="AA26" i="11"/>
  <c r="B10" i="25"/>
  <c r="B9" i="25"/>
  <c r="B7" i="25"/>
  <c r="B6" i="25"/>
  <c r="AA35" i="11"/>
  <c r="H35" i="11"/>
  <c r="G35" i="11"/>
  <c r="F35" i="11"/>
  <c r="E35" i="11"/>
  <c r="D35" i="11"/>
  <c r="C35" i="11"/>
  <c r="AA34" i="11"/>
  <c r="H34" i="11"/>
  <c r="G34" i="11"/>
  <c r="F34" i="11"/>
  <c r="E34" i="11"/>
  <c r="D34" i="11"/>
  <c r="C34" i="11"/>
  <c r="B35" i="11"/>
  <c r="B34" i="11"/>
  <c r="AA35" i="13"/>
  <c r="H35" i="13"/>
  <c r="G35" i="13"/>
  <c r="F35" i="13"/>
  <c r="E35" i="13"/>
  <c r="D35" i="13"/>
  <c r="C35" i="13"/>
  <c r="AA34" i="13"/>
  <c r="H34" i="13"/>
  <c r="G34" i="13"/>
  <c r="F34" i="13"/>
  <c r="E34" i="13"/>
  <c r="D34" i="13"/>
  <c r="C34" i="13"/>
  <c r="B35" i="13"/>
  <c r="B34" i="13"/>
  <c r="B36" i="13" s="1"/>
  <c r="B40" i="13" s="1"/>
  <c r="AB35" i="11"/>
  <c r="AB34" i="11"/>
  <c r="AB35" i="13"/>
  <c r="AB34" i="13"/>
  <c r="AG26" i="11" l="1"/>
  <c r="AG33" i="11"/>
  <c r="AG34" i="13"/>
  <c r="AG34" i="11"/>
  <c r="AG35" i="13"/>
  <c r="AG35" i="11"/>
  <c r="B11" i="25"/>
  <c r="AA47" i="11"/>
  <c r="AA59" i="13" l="1"/>
  <c r="AA60" i="13" s="1"/>
  <c r="H59" i="13"/>
  <c r="H60" i="13" s="1"/>
  <c r="G59" i="13"/>
  <c r="G60" i="13" s="1"/>
  <c r="F59" i="13"/>
  <c r="F60" i="13" s="1"/>
  <c r="E59" i="13"/>
  <c r="E60" i="13" s="1"/>
  <c r="D59" i="13"/>
  <c r="D60" i="13" s="1"/>
  <c r="C59" i="13"/>
  <c r="C60" i="13" s="1"/>
  <c r="B59" i="13"/>
  <c r="H50" i="13"/>
  <c r="G50" i="13"/>
  <c r="F50" i="13"/>
  <c r="E50" i="13"/>
  <c r="D50" i="13"/>
  <c r="C50" i="13"/>
  <c r="B50" i="13"/>
  <c r="H47" i="13"/>
  <c r="G47" i="13"/>
  <c r="F47" i="13"/>
  <c r="E47" i="13"/>
  <c r="D47" i="13"/>
  <c r="C47" i="13"/>
  <c r="B47" i="13"/>
  <c r="C51" i="13" l="1"/>
  <c r="D51" i="13"/>
  <c r="AG59" i="13"/>
  <c r="AG50" i="13"/>
  <c r="E51" i="13"/>
  <c r="G51" i="13"/>
  <c r="F51" i="13"/>
  <c r="H51" i="13"/>
  <c r="H36" i="13"/>
  <c r="H40" i="13" s="1"/>
  <c r="E36" i="13"/>
  <c r="C36" i="13"/>
  <c r="B51" i="13"/>
  <c r="B60" i="13"/>
  <c r="F36" i="13"/>
  <c r="D36" i="13"/>
  <c r="AA36" i="13"/>
  <c r="G36" i="13"/>
  <c r="G40" i="13" s="1"/>
  <c r="D36" i="11"/>
  <c r="B61" i="13" l="1"/>
  <c r="AG60" i="13"/>
  <c r="B52" i="13"/>
  <c r="AG36" i="13"/>
  <c r="E40" i="13"/>
  <c r="E52" i="13" s="1"/>
  <c r="E66" i="13" s="1"/>
  <c r="AA40" i="13"/>
  <c r="AA66" i="13" s="1"/>
  <c r="D40" i="13"/>
  <c r="D52" i="13" s="1"/>
  <c r="D66" i="13" s="1"/>
  <c r="F40" i="13"/>
  <c r="F52" i="13" s="1"/>
  <c r="F66" i="13" s="1"/>
  <c r="C40" i="13"/>
  <c r="C52" i="13" s="1"/>
  <c r="C66" i="13" s="1"/>
  <c r="G52" i="13"/>
  <c r="G66" i="13" s="1"/>
  <c r="H52" i="13"/>
  <c r="H66" i="13" s="1"/>
  <c r="C36" i="11"/>
  <c r="F36" i="11"/>
  <c r="AA36" i="11"/>
  <c r="B36" i="11"/>
  <c r="B40" i="11" s="1"/>
  <c r="G36" i="11"/>
  <c r="H36" i="11"/>
  <c r="E36" i="11"/>
  <c r="AG61" i="13" l="1"/>
  <c r="B66" i="13"/>
  <c r="AG66" i="13" s="1"/>
  <c r="AG52" i="13"/>
  <c r="AG40" i="13"/>
  <c r="B53" i="13"/>
  <c r="AG53" i="13" l="1"/>
  <c r="B67" i="13"/>
  <c r="AG67" i="13" s="1"/>
  <c r="C47" i="11"/>
  <c r="D47" i="11"/>
  <c r="G47" i="11"/>
  <c r="B47" i="11"/>
  <c r="AA59" i="11" l="1"/>
  <c r="H59" i="11"/>
  <c r="G59" i="11"/>
  <c r="F59" i="11"/>
  <c r="E59" i="11"/>
  <c r="D59" i="11"/>
  <c r="C59" i="11"/>
  <c r="B59" i="11"/>
  <c r="AA50" i="11"/>
  <c r="H50" i="11"/>
  <c r="G50" i="11"/>
  <c r="G51" i="11" s="1"/>
  <c r="F50" i="11"/>
  <c r="E50" i="11"/>
  <c r="D50" i="11"/>
  <c r="D51" i="11" s="1"/>
  <c r="C50" i="11"/>
  <c r="C51" i="11" s="1"/>
  <c r="B50" i="11"/>
  <c r="AG21" i="11" l="1"/>
  <c r="B51" i="11"/>
  <c r="AG50" i="11"/>
  <c r="AG59" i="11"/>
  <c r="B8" i="25"/>
  <c r="B60" i="11"/>
  <c r="H40" i="11"/>
  <c r="E47" i="11"/>
  <c r="E51" i="11" s="1"/>
  <c r="F47" i="11"/>
  <c r="F51" i="11" s="1"/>
  <c r="H47" i="11"/>
  <c r="H51" i="11" s="1"/>
  <c r="G40" i="11"/>
  <c r="G52" i="11" s="1"/>
  <c r="AA51" i="11"/>
  <c r="G60" i="11"/>
  <c r="F40" i="11"/>
  <c r="F60" i="11"/>
  <c r="H60" i="11"/>
  <c r="D40" i="11"/>
  <c r="D52" i="11" s="1"/>
  <c r="C60" i="11"/>
  <c r="D60" i="11"/>
  <c r="E60" i="11"/>
  <c r="AA60" i="11"/>
  <c r="E40" i="11"/>
  <c r="C40" i="11"/>
  <c r="C52" i="11" s="1"/>
  <c r="AA40" i="11"/>
  <c r="D66" i="11" l="1"/>
  <c r="C66" i="11"/>
  <c r="G66" i="11"/>
  <c r="AG60" i="11"/>
  <c r="AG40" i="11"/>
  <c r="B5" i="25"/>
  <c r="F52" i="11"/>
  <c r="F66" i="11" s="1"/>
  <c r="AA52" i="11"/>
  <c r="AA66" i="11" s="1"/>
  <c r="H52" i="11"/>
  <c r="H66" i="11" s="1"/>
  <c r="B61" i="11"/>
  <c r="E52" i="11"/>
  <c r="E66" i="11" s="1"/>
  <c r="B52" i="11"/>
  <c r="AG61" i="11" l="1"/>
  <c r="AG52" i="11"/>
  <c r="B66" i="11"/>
  <c r="AG66" i="11" s="1"/>
  <c r="B53" i="11"/>
  <c r="B67" i="11" l="1"/>
  <c r="AG67" i="11" s="1"/>
  <c r="B12" i="25"/>
  <c r="B5" i="26" s="1"/>
  <c r="AG53"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<sst xmlns="http://schemas.openxmlformats.org/spreadsheetml/2006/main" count="863" uniqueCount="502">
  <si>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</si>
  <si>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</si>
  <si>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</si>
  <si>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Gathering &amp; Boosting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</si>
  <si>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</si>
  <si>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</si>
  <si>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</si>
  <si>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</si>
  <si>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</si>
  <si>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</si>
  <si>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</si>
  <si>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t xml:space="preserve">To help separate the different sets of worksheets, some blank worksheet tabs have been added. These are called "Data Entry Sheets", "Summary Data", and "Information Sheets".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</si>
  <si>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</si>
  <si>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</si>
  <si>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G&amp;B GHGRP and G&amp;B Non-GHGRP Worksheets</t>
  </si>
  <si>
    <t xml:space="preserve">On the G&amp;B GHGRP and G&amp;B Non-GHGRP Facilities worksheets, either "Data Entry Required" or "No Data Entry Required" have been added above each of the sections within the worksheets.  </t>
  </si>
  <si>
    <t>G&amp;B GHGRP, G&amp;B Non-GHGRP and Public Disclosure Data Worksheets</t>
  </si>
  <si>
    <t xml:space="preserve">The Gathering &amp; Boosting GHGRP, Non-GHGRP Facilities, and Public Disclosure Data worksheet rows/columns/cells have been color coded to match the spreadsheet key to show what sections and cells require data to be entered and what sections and cells are auto-calculated.  </t>
  </si>
  <si>
    <t>The emission factors listed in Column J of Section 3.0 of the G&amp;B GHGRP and G&amp;B Non-GHGRP worksheets were updated to the 2025 GHGi emission factors.</t>
  </si>
  <si>
    <t xml:space="preserve">The G&amp;B GHGRP, G&amp;B Non-GHGRP Facilities, and Public Disclosure Data worksheets each include a spreadsheet key table showing what each of the color codes mean.  </t>
  </si>
  <si>
    <t xml:space="preserve">QA/Validation Check Added </t>
  </si>
  <si>
    <t xml:space="preserve">Auto-calculated QA checks have been added in Columns O to S of the  G&amp;B GHGRP and G&amp;B Non-GHGRP worksheets.  These QA checks are setup to validate that the methane emission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  </t>
  </si>
  <si>
    <t>Methane Intensity Reporting Template for the Gathering &amp; Boosting Segment 
Natural Gas Sustainability Initiative (NGSI) Methane Emissions Intensity Protocol V3.0.</t>
  </si>
  <si>
    <t>Instructions</t>
  </si>
  <si>
    <t xml:space="preserve">Description of Data Entry and Calculation Worksheets 
(Company Information, G&amp;B GHGRP Facilities, G&amp;B Non-GHGRP Facilities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</si>
  <si>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["G&amp;B GHGRP Facilities" worksheet] and facilities that do not trigger reporting under GHGRP ["G&amp;B Non-GHGRP Facilities" worksheet].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</si>
  <si>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</si>
  <si>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"G&amp;B GHGRP Facilities" and "G&amp;B Non-GHGRP Facilities" worksheets.</t>
  </si>
  <si>
    <t xml:space="preserve">Section 1:  G&amp;B GHGRP and Non-GHGRP Facilities Worksheets
</t>
  </si>
  <si>
    <r>
      <t xml:space="preserve">The process for populating the "G&amp;B GHGRP Facilities" and "G&amp;B Non-GHGRP Facilities" worksheets is almost identical, with the only difference occurring in Section 1. 
</t>
    </r>
    <r>
      <rPr>
        <b/>
        <u/>
        <sz val="10"/>
        <color rgb="FFFF0000"/>
        <rFont val="Arial"/>
        <family val="2"/>
      </rPr>
      <t>Section 1 GHGRP (G&amp;B GHGRP Facilities Sheet)</t>
    </r>
    <r>
      <rPr>
        <u/>
        <sz val="10"/>
        <color rgb="FFFF0000"/>
        <rFont val="Arial"/>
        <family val="2"/>
      </rPr>
      <t>:</t>
    </r>
    <r>
      <rPr>
        <sz val="10"/>
        <color theme="1"/>
        <rFont val="Arial"/>
        <family val="2"/>
      </rPr>
      <t xml:space="preserve">  Input emissions from sources included in the GHGRP. </t>
    </r>
    <r>
      <rPr>
        <b/>
        <sz val="10"/>
        <color theme="1"/>
        <rFont val="Arial"/>
        <family val="2"/>
      </rPr>
      <t xml:space="preserve">For the "G&amp;B GHGRP Facilities" worksheet, </t>
    </r>
    <r>
      <rPr>
        <b/>
        <u/>
        <sz val="10"/>
        <color theme="1"/>
        <rFont val="Arial"/>
        <family val="2"/>
      </rPr>
      <t>only total methane emissions for each facility as reported to EPA needs to be entered</t>
    </r>
    <r>
      <rPr>
        <b/>
        <sz val="10"/>
        <color theme="1"/>
        <rFont val="Arial"/>
        <family val="2"/>
      </rPr>
      <t>. Source-specific emissions are optional.</t>
    </r>
    <r>
      <rPr>
        <sz val="10"/>
        <color theme="1"/>
        <rFont val="Arial"/>
        <family val="2"/>
      </rPr>
      <t xml:space="preserve"> 
</t>
    </r>
    <r>
      <rPr>
        <b/>
        <u/>
        <sz val="10"/>
        <color rgb="FFFF0000"/>
        <rFont val="Arial"/>
        <family val="2"/>
      </rPr>
      <t>Section 1 Non-GHGRP (G&amp;B Non-GHGRP Facilities Sheet)</t>
    </r>
    <r>
      <rPr>
        <u/>
        <sz val="10"/>
        <color rgb="FFFF0000"/>
        <rFont val="Arial"/>
        <family val="2"/>
      </rPr>
      <t>:</t>
    </r>
    <r>
      <rPr>
        <sz val="10"/>
        <color theme="1"/>
        <rFont val="Arial"/>
        <family val="2"/>
      </rPr>
      <t xml:space="preserve">  In the "G&amp;B-Non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</si>
  <si>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4:  G&amp;B GHGRP and Non-GHGRP Facilities Worksheets
</t>
  </si>
  <si>
    <r>
      <rPr>
        <b/>
        <u/>
        <sz val="10"/>
        <color rgb="FFFF0000"/>
        <rFont val="Arial"/>
        <family val="2"/>
      </rPr>
      <t xml:space="preserve">
Section 2:</t>
    </r>
    <r>
      <rPr>
        <sz val="10"/>
        <color theme="1"/>
        <rFont val="Arial"/>
        <family val="2"/>
      </rPr>
      <t xml:space="preserve">  Input activity data for specific sources not covered by the GHGRP in the yellow-shaded cells.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
    </r>
    <r>
      <rPr>
        <b/>
        <u/>
        <sz val="10"/>
        <color rgb="FFFF0000"/>
        <rFont val="Arial"/>
        <family val="2"/>
      </rPr>
      <t>Section 4:</t>
    </r>
    <r>
      <rPr>
        <sz val="10"/>
        <color theme="1"/>
        <rFont val="Arial"/>
        <family val="2"/>
      </rPr>
      <t xml:space="preserve">  Auto-calculates total methane emissions from all sources for each facility.</t>
    </r>
  </si>
  <si>
    <t xml:space="preserve">Section 5:  G&amp;B GHGRP and Non-GHGRP Facilities Worksheets
</t>
  </si>
  <si>
    <r>
      <rPr>
        <b/>
        <u/>
        <sz val="10"/>
        <color rgb="FFFF0000"/>
        <rFont val="Arial"/>
        <family val="2"/>
      </rPr>
      <t>Section 5:</t>
    </r>
    <r>
      <rPr>
        <sz val="10"/>
        <color theme="1"/>
        <rFont val="Arial"/>
        <family val="2"/>
      </rPr>
      <t xml:space="preserve">  The spreadsheet allocates methane emissions between the natural gas value chain and hydrocarbon liquids value chain.  Emissions are allocated based on an energy-weighted gas ratio. The gas ratio is calculated using data entered on natural gas and liquids throughput in the blue shaded cells and average energy contents for each commodity in the orange shaded cells.  Users may enter facility-specific energy contents in the orange shaded cells if the default factors are not used.  G&amp;B segment methane emissions allocated to the natural gas value chain are automatically calculated using the total emissions from Section 4 and the gas ratio.</t>
    </r>
  </si>
  <si>
    <t xml:space="preserve">Section 6:  G&amp;B GHGRP and Non-GHGRP Facilities Worksheets
</t>
  </si>
  <si>
    <r>
      <rPr>
        <b/>
        <u/>
        <sz val="10"/>
        <color rgb="FFFF0000"/>
        <rFont val="Arial"/>
        <family val="2"/>
      </rPr>
      <t xml:space="preserve">
Section 6:</t>
    </r>
    <r>
      <rPr>
        <sz val="10"/>
        <color theme="1"/>
        <rFont val="Arial"/>
        <family val="2"/>
      </rPr>
      <t xml:space="preserve">  Calculation of total methane throughput. Companies may enter their own methane content for natural gas throughput for each facility in the orange shaded cells or use the default methane content of 83.3%.  Total methane throughput is automatically calculated using the methane content figure and the gas throughput data entered in Section 5.</t>
    </r>
  </si>
  <si>
    <t>Section 7:  G&amp;B GHGRP and Non-GHGRP Facilities Worksheets</t>
  </si>
  <si>
    <r>
      <t xml:space="preserve">
</t>
    </r>
    <r>
      <rPr>
        <b/>
        <u/>
        <sz val="10"/>
        <color rgb="FFFF0000"/>
        <rFont val="Arial"/>
        <family val="2"/>
      </rPr>
      <t>Section 7</t>
    </r>
    <r>
      <rPr>
        <u/>
        <sz val="10"/>
        <color rgb="FFFF0000"/>
        <rFont val="Arial"/>
        <family val="2"/>
      </rPr>
      <t>:</t>
    </r>
    <r>
      <rPr>
        <sz val="10"/>
        <color theme="1"/>
        <rFont val="Arial"/>
        <family val="2"/>
      </rPr>
      <t xml:space="preserve">  The conversion and emission factors in Section 7 are used in the methane emissions and intensity calculations and should not be altered. </t>
    </r>
  </si>
  <si>
    <t>Public Disclosure Worksheet</t>
  </si>
  <si>
    <t xml:space="preserve">
This worksheet gets auto-populated so no data entry is required.  This worksheet provides the information that companies would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</si>
  <si>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</si>
  <si>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</si>
  <si>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</si>
  <si>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</si>
  <si>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</si>
  <si>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 </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</si>
  <si>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</si>
  <si>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</si>
  <si>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</si>
  <si>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Summary of Methane Intensity Results*</t>
  </si>
  <si>
    <t>Methane Intensity (percent)</t>
  </si>
  <si>
    <t>*This table is included to show company-wide processing segment methane intensity.  More detailed information is included in the G&amp;B GHGRP Facilities worksheet, G&amp;B Non-GHGRP Facilities worksheet, and the Public Disclosure Data worksheet</t>
  </si>
  <si>
    <t>Enter Company Name</t>
  </si>
  <si>
    <t>Gathering &amp; Boosting Example Company</t>
  </si>
  <si>
    <t>Enter GHGRP Facility Names</t>
  </si>
  <si>
    <t>"GHGRP Facility Name"</t>
  </si>
  <si>
    <t>Enter Non-GHGRP Facility Names</t>
  </si>
  <si>
    <t>"Non-GHGRP Facility Name"</t>
  </si>
  <si>
    <r>
      <t xml:space="preserve">Data Entry Worksheet for GHGRP Facilities
Gathering &amp; Boosting Segment
</t>
    </r>
    <r>
      <rPr>
        <b/>
        <sz val="10"/>
        <color rgb="FFFF0000"/>
        <rFont val="Arial"/>
        <family val="2"/>
      </rPr>
      <t>All auto-calculated cells are locked to prevent inadvertent editing by users of the templates</t>
    </r>
  </si>
  <si>
    <t>NOTE:  Worksheet can be expanded to accommodate up to 26 G&amp;B GHGRP facilities by unhiding Columns K to AA if more GHGRP Reportable facilities need to be entered.</t>
  </si>
  <si>
    <t>Section 1:  Data Entry Required (GHGRP Reported Methane Emissions for each Basin). Source-specific emissions data entry is optional.</t>
  </si>
  <si>
    <t>Section 1. Gathering &amp; Boosting Segment Emissions Calculated Using GHGRP Methodology</t>
  </si>
  <si>
    <t>Emissions Source</t>
  </si>
  <si>
    <t>Methane Emissions (Metric Ton CH4)</t>
  </si>
  <si>
    <t>GHGRP Methodology Reference</t>
  </si>
  <si>
    <t>Description of Quantification Method(s)</t>
  </si>
  <si>
    <t>Acid Gas Removal Unit Vents and Nitrogen Removal Unit Vents</t>
  </si>
  <si>
    <t>GHGRP Reference</t>
  </si>
  <si>
    <t xml:space="preserve">Description </t>
  </si>
  <si>
    <t xml:space="preserve">Blowdown Vent Stacks </t>
  </si>
  <si>
    <t>Combustion Units (stationary or portable fuel combustion equipment)</t>
  </si>
  <si>
    <t xml:space="preserve">Compressors, Centrifugal </t>
  </si>
  <si>
    <t>Compressors, Reciprocating</t>
  </si>
  <si>
    <t>Crankcase Vents</t>
  </si>
  <si>
    <t>Dehydrator vents, glycol</t>
  </si>
  <si>
    <t>Dehydrator vents, desiccant</t>
  </si>
  <si>
    <t>Equipment Leaks, from components and major equipment</t>
  </si>
  <si>
    <t>Equipment Leaks, Gathering Pipelines</t>
  </si>
  <si>
    <t>Flare Stacks</t>
  </si>
  <si>
    <t>Hydrocarbon Liquids and Produced Water Storage Tank</t>
  </si>
  <si>
    <t>Pneumatic Device (Controller) Vents, Natural gas</t>
  </si>
  <si>
    <t>Pneumatic (Chemical Injection) Pump Vents, Natural Gas Driven</t>
  </si>
  <si>
    <t>Other Large Release Events</t>
  </si>
  <si>
    <r>
      <rPr>
        <b/>
        <u/>
        <sz val="10"/>
        <color rgb="FFFF0000"/>
        <rFont val="Arial"/>
        <family val="2"/>
      </rPr>
      <t>QA Check</t>
    </r>
    <r>
      <rPr>
        <b/>
        <sz val="10"/>
        <color rgb="FFFF0000"/>
        <rFont val="Arial"/>
        <family val="2"/>
      </rPr>
      <t xml:space="preserve">
All GHGRP Facilities Methane Emissions Total based on GHGRP Methodology</t>
    </r>
  </si>
  <si>
    <t>Total GHGRP Methodology Methane Emissions (MT)</t>
  </si>
  <si>
    <t>Enter total methane emissions per facility/basin as reported to GHGRP.</t>
  </si>
  <si>
    <t>Section 2:  Data Entry Required (Counts of Equipment for each Basin)</t>
  </si>
  <si>
    <t>Section 2. Gathering &amp; Boosting Segment Activity Factors for Sources Using GHG Inventory Methodology</t>
  </si>
  <si>
    <t xml:space="preserve"> Activity Data</t>
  </si>
  <si>
    <t>Activity Data Needed</t>
  </si>
  <si>
    <r>
      <rPr>
        <b/>
        <u/>
        <sz val="10"/>
        <color rgb="FFFF0000"/>
        <rFont val="Arial"/>
        <family val="2"/>
      </rPr>
      <t>QA Check</t>
    </r>
    <r>
      <rPr>
        <b/>
        <sz val="10"/>
        <color rgb="FFFF0000"/>
        <rFont val="Arial"/>
        <family val="2"/>
      </rPr>
      <t xml:space="preserve">
All GHGRP Facilities:  
Total Equipment Counts &amp; Pipeline Miles</t>
    </r>
  </si>
  <si>
    <r>
      <t xml:space="preserve">Compressor Starts (exclude events </t>
    </r>
    <r>
      <rPr>
        <sz val="10"/>
        <color theme="1"/>
        <rFont val="Aptos Narrow"/>
        <family val="2"/>
      </rPr>
      <t>≥</t>
    </r>
    <r>
      <rPr>
        <sz val="10"/>
        <color theme="1"/>
        <rFont val="Arial"/>
        <family val="2"/>
      </rPr>
      <t>100 kg/hr)</t>
    </r>
  </si>
  <si>
    <t>Number of compressors</t>
  </si>
  <si>
    <r>
      <t xml:space="preserve">Damages (Gathering &amp; Boosting Upsets: Mishaps) (exclude if any single event </t>
    </r>
    <r>
      <rPr>
        <sz val="10"/>
        <color theme="1"/>
        <rFont val="Aptos Narrow"/>
        <family val="2"/>
      </rPr>
      <t>≥</t>
    </r>
    <r>
      <rPr>
        <sz val="10"/>
        <color theme="1"/>
        <rFont val="Arial"/>
        <family val="2"/>
      </rPr>
      <t>100 kg/hr)</t>
    </r>
  </si>
  <si>
    <t>Miles of gathering pipeline</t>
  </si>
  <si>
    <t xml:space="preserve">Section 3:  Auto-Calculated No Data Entry Required </t>
  </si>
  <si>
    <t>Section 3. Gathering &amp; Boosting Segment Emissions Calculated Using GHG Inventory Methodology</t>
  </si>
  <si>
    <t>GHGI Emissions Factor (See Reference Data)</t>
  </si>
  <si>
    <t>Description of Quantification Method</t>
  </si>
  <si>
    <r>
      <rPr>
        <b/>
        <u/>
        <sz val="10"/>
        <color rgb="FFFF0000"/>
        <rFont val="Arial"/>
        <family val="2"/>
      </rPr>
      <t>QA Check</t>
    </r>
    <r>
      <rPr>
        <b/>
        <sz val="10"/>
        <color rgb="FFFF0000"/>
        <rFont val="Arial"/>
        <family val="2"/>
      </rPr>
      <t xml:space="preserve">
All GHGRP Facilities Methane Emissions based on GHGi Methodology: Total by Source Type &amp; Overall Total</t>
    </r>
  </si>
  <si>
    <t>Alternative calculation methods noted in red below that require some data entry</t>
  </si>
  <si>
    <t>Compressor Starts</t>
  </si>
  <si>
    <t>GHG Inventory emission factor multiplied by number of compressors</t>
  </si>
  <si>
    <t>Damages (Gathering &amp; Boosting Upsets: Mishaps)</t>
  </si>
  <si>
    <t>GHG Inventory emission factor multiplied by miles of gathering pipeline</t>
  </si>
  <si>
    <t>Total GHGI Methodology Methane Emissions (MT)</t>
  </si>
  <si>
    <t xml:space="preserve">Section 4:  Auto-Calculated No Data Entry Required </t>
  </si>
  <si>
    <t>Section 4: Total Methane Emissions PER Gathering &amp; Boosting Facility (GHGRP and GHGi Methodology Basis)</t>
  </si>
  <si>
    <r>
      <rPr>
        <b/>
        <u/>
        <sz val="10"/>
        <color rgb="FFFF0000"/>
        <rFont val="Arial"/>
        <family val="2"/>
      </rPr>
      <t>QA Check</t>
    </r>
    <r>
      <rPr>
        <b/>
        <sz val="10"/>
        <color rgb="FFFF0000"/>
        <rFont val="Arial"/>
        <family val="2"/>
      </rPr>
      <t xml:space="preserve">
All GHGRP Facilities: Total Methane Emissions GHGRP &amp; GHGi Methodologies</t>
    </r>
  </si>
  <si>
    <t>Total Methane Emissions (MT, sum of GHGRP and GHGI Emissions from Row 6 and Row 21)</t>
  </si>
  <si>
    <t>Section 5:  Blue Cells (Data Entry Required), Orange Cells (Use Defaults or Enter Facility Specific Data), and Green Cells (Auto-Calculated)</t>
  </si>
  <si>
    <t>Section 5: Total Methane Emissions PER Gathering &amp; Boosting Facility and Gathering &amp; Boosting Segment Total (after Gas-Liquid Ratio Allocation)</t>
  </si>
  <si>
    <r>
      <rPr>
        <b/>
        <u/>
        <sz val="10"/>
        <color rgb="FFFF0000"/>
        <rFont val="Arial"/>
        <family val="2"/>
      </rPr>
      <t>QA Check</t>
    </r>
    <r>
      <rPr>
        <b/>
        <sz val="10"/>
        <color rgb="FFFF0000"/>
        <rFont val="Arial"/>
        <family val="2"/>
      </rPr>
      <t xml:space="preserve">
All GHGRP Facilities: Total Gas and Liquid Throughput and Total Methane Emissions after applying Gas Ratio Allocation</t>
    </r>
  </si>
  <si>
    <t>Description</t>
  </si>
  <si>
    <t>Gas Transported by Gathering &amp; Boosting Facilities (Mscf)</t>
  </si>
  <si>
    <t>Volume (thousand standard cubic feet) of natural gas transported consistent with 98.236(aa)(10)(ii) definition</t>
  </si>
  <si>
    <t>Energy Content of Gas Transported (MMBTU/Mscf)</t>
  </si>
  <si>
    <t>Assume a default raw gas higher heating value of 1.235 MMBtu per thousand standard cubic feet from Table 3-8 of the API Compendium or enter a facility-specific factor</t>
  </si>
  <si>
    <t>Energy Equivalent of Gas Transported (MMBTU)</t>
  </si>
  <si>
    <t>Product of gas transported volume and energy content (Row 30 * Row 31)</t>
  </si>
  <si>
    <t>Hydrocarbon Liquids Transported by Gathering &amp; Boosting Facilities (bbl)</t>
  </si>
  <si>
    <t>Volume (barrels) of all hydrocarbon liquids transported consistent with 98.236(aa)(10)(iv) definition</t>
  </si>
  <si>
    <t>Energy Content of Hydrocarbon Liquids Transported (MMBTU/bbl)</t>
  </si>
  <si>
    <t>Assume a default heating value of 5.8 MMBtu per barrel (consistent with crude oil) from API Compendium Table 3-8 or enter a facility-specific factor</t>
  </si>
  <si>
    <t>Energy Equivalent of Hydrocarbon Liquids Transported (MMBTU)</t>
  </si>
  <si>
    <t>Product of hydrocarbon liquids transported volume and energy content (Row 33 * Row 34)</t>
  </si>
  <si>
    <t>Gas Ratio</t>
  </si>
  <si>
    <t>Calculate the gas ratio (GR) as the energy equivalent of natural gas transported divided by the total energy equivalent of transported natural gas and hydrocarbon liquids (Row 32 / (Row 32 + Row 35))</t>
  </si>
  <si>
    <t>Natural Gas Supply Chain Methane Emissions Allocation (MT)</t>
  </si>
  <si>
    <t>GHGRP facility methane emissions allocated to natural gas value chain; gas ratio multiplied by estimated total facility methane emissions (Row 25 * Row 36)</t>
  </si>
  <si>
    <t>Total Gathering &amp; Boosting Methane Emissions Allocated to Natural Gas (MT)</t>
  </si>
  <si>
    <t>Total methane emissions from GHGRP-reporting facilities allocated to the natural gas supply chain (sum of Row 37)</t>
  </si>
  <si>
    <t>If ERROR is specified, please recheck values entered in Sections 1.0, 2.0, and 5.0</t>
  </si>
  <si>
    <t>Section 6:  Orange Cells (Use Defaults or Enter Facility Specific Data) and Green Cells (Auto-Calculated)</t>
  </si>
  <si>
    <t>Section 6: Total Methane Throughput PER Gathering &amp; Boosting Facility and Gathering &amp; Boosting Segment Total</t>
  </si>
  <si>
    <r>
      <rPr>
        <b/>
        <u/>
        <sz val="10"/>
        <color rgb="FFFF0000"/>
        <rFont val="Arial"/>
        <family val="2"/>
      </rPr>
      <t>QA Check</t>
    </r>
    <r>
      <rPr>
        <b/>
        <sz val="10"/>
        <color rgb="FFFF0000"/>
        <rFont val="Arial"/>
        <family val="2"/>
      </rPr>
      <t xml:space="preserve">
All GHGRP Facilities: Total Natural Gas and Methane Throughput </t>
    </r>
  </si>
  <si>
    <t>Methane Content (percent)</t>
  </si>
  <si>
    <t>To convert throughput to methane, the reporting company can use and disclose its own estimate of the methane content of received gas or can use a default factor of 83.3 percent. Change value for each facility as appropriate</t>
  </si>
  <si>
    <t>Natural Gas Throughput (Mscf)</t>
  </si>
  <si>
    <t>For companies with gathering &amp; boosting operations, segment throughput equates to the volume of gas transported by gathering &amp; boosting facilities consistent with the definition of 98.236(aa)(10)(ii) in the GHGRP</t>
  </si>
  <si>
    <t>Methane Throughput (Mscf)</t>
  </si>
  <si>
    <t>GHGRP facility methane throughput; methane content multiplied by natural gas throughput (Row 43 * Row 44)</t>
  </si>
  <si>
    <t>Total Methane Throughput (Mscf)</t>
  </si>
  <si>
    <t>Company-wide gathering &amp; boosting segment methane throughput for GHGRP facilities (sum of Row 45)</t>
  </si>
  <si>
    <t>If ERROR is specified, please recheck values entered in Section 5.0</t>
  </si>
  <si>
    <t xml:space="preserve">Section 7:  Auto-Calculated No Data Entry Required </t>
  </si>
  <si>
    <t>Section 7: Total Methane Intensity (Percent) PER Gathering &amp; Boosting Facility and Gathering &amp; Boosting Segment Total (Percent)</t>
  </si>
  <si>
    <r>
      <rPr>
        <b/>
        <u/>
        <sz val="10"/>
        <color rgb="FFFF0000"/>
        <rFont val="Arial"/>
        <family val="2"/>
      </rPr>
      <t>QA Check</t>
    </r>
    <r>
      <rPr>
        <b/>
        <sz val="10"/>
        <color rgb="FFFF0000"/>
        <rFont val="Arial"/>
        <family val="2"/>
      </rPr>
      <t xml:space="preserve">
All GHGRP Facilities: Total G&amp;B Segment Methane Intensity after applying Gas Ratio Allocation to Methane Emissions</t>
    </r>
  </si>
  <si>
    <t>GHGRP Facility-Specific Gathering &amp; Boosting Segment Methane Intensity</t>
  </si>
  <si>
    <t>GHGRP facility methane intensity (facility methane emissions from Row 37 / (facility methane throughput from Row 45 * methane density))</t>
  </si>
  <si>
    <t>GHGRP Facility-Wide Gathering &amp; Boosting Segment Methane Intensity</t>
  </si>
  <si>
    <t>Methane intensity across all GHGRP facilities (total methane emissions from Row 38 / (total methane throughput from Row 46 * methane density))</t>
  </si>
  <si>
    <t>If ERROR is specified, please recheck values entered in Sections 5.0 and 6.0</t>
  </si>
  <si>
    <r>
      <t xml:space="preserve">Data Entry Worksheet for Non-GHGRP Facilities
Gathering &amp; Boosting Segment
</t>
    </r>
    <r>
      <rPr>
        <b/>
        <sz val="10"/>
        <color rgb="FFFF0000"/>
        <rFont val="Arial"/>
        <family val="2"/>
      </rPr>
      <t>All auto-calculated cells are locked to prevent inadvertent editing by users of the templates</t>
    </r>
  </si>
  <si>
    <t>NOTE:  Worksheet can be expanded to accommodate up to 26 G&amp;B Non-GHGRP facilities by unhiding Columns K to AA if more Non-GHGRP  facilities need to be entered.</t>
  </si>
  <si>
    <t>Section 1:  Data Entry Required (GHGRP-Based Methane Emissions for each Basin)</t>
  </si>
  <si>
    <r>
      <rPr>
        <b/>
        <u/>
        <sz val="10"/>
        <color rgb="FFFF0000"/>
        <rFont val="Arial"/>
        <family val="2"/>
      </rPr>
      <t>QA Check</t>
    </r>
    <r>
      <rPr>
        <b/>
        <sz val="10"/>
        <color rgb="FFFF0000"/>
        <rFont val="Arial"/>
        <family val="2"/>
      </rPr>
      <t xml:space="preserve">
All Non-GHGRP Facilities Methane Emissions Total based on GHGRP Methodology</t>
    </r>
  </si>
  <si>
    <r>
      <rPr>
        <b/>
        <u/>
        <sz val="10"/>
        <color rgb="FFFF0000"/>
        <rFont val="Arial"/>
        <family val="2"/>
      </rPr>
      <t>QA Check</t>
    </r>
    <r>
      <rPr>
        <b/>
        <sz val="10"/>
        <color rgb="FFFF0000"/>
        <rFont val="Arial"/>
        <family val="2"/>
      </rPr>
      <t xml:space="preserve">
All Non-GHGRP Facilities:  
Total Equipment Counts &amp; Pipeline Miles</t>
    </r>
  </si>
  <si>
    <r>
      <rPr>
        <b/>
        <u/>
        <sz val="10"/>
        <color rgb="FFFF0000"/>
        <rFont val="Arial"/>
        <family val="2"/>
      </rPr>
      <t>QA Check</t>
    </r>
    <r>
      <rPr>
        <b/>
        <sz val="10"/>
        <color rgb="FFFF0000"/>
        <rFont val="Arial"/>
        <family val="2"/>
      </rPr>
      <t xml:space="preserve">
All Non-GHGRP Facilities Methane Emissions based on GHGi Methodology: Total by Source Type &amp; Overall Total</t>
    </r>
  </si>
  <si>
    <r>
      <rPr>
        <b/>
        <u/>
        <sz val="10"/>
        <color rgb="FFFF0000"/>
        <rFont val="Arial"/>
        <family val="2"/>
      </rPr>
      <t>QA Check</t>
    </r>
    <r>
      <rPr>
        <b/>
        <sz val="10"/>
        <color rgb="FFFF0000"/>
        <rFont val="Arial"/>
        <family val="2"/>
      </rPr>
      <t xml:space="preserve">
All Non-GHGRP Facilities: Total Methane Emissions GHGRP &amp; GHGi Methodologies</t>
    </r>
  </si>
  <si>
    <t>Total Methane Emissions (MT, sum of GHGRP and GHGI Emissions from Row 22 and 37, respectively)</t>
  </si>
  <si>
    <r>
      <rPr>
        <b/>
        <u/>
        <sz val="10"/>
        <color rgb="FFFF0000"/>
        <rFont val="Arial"/>
        <family val="2"/>
      </rPr>
      <t>QA Check</t>
    </r>
    <r>
      <rPr>
        <b/>
        <sz val="10"/>
        <color rgb="FFFF0000"/>
        <rFont val="Arial"/>
        <family val="2"/>
      </rPr>
      <t xml:space="preserve">
All Non-GHGRP Facilities: Total Gas and Liquid Throughput and Total Methane Emissions after applying Gas Ratio Allocation</t>
    </r>
  </si>
  <si>
    <t>Volume (thousand standard cubic feet) of gas transported consistent with 98.236(aa)(10)(ii) definition</t>
  </si>
  <si>
    <t>Product of gas transported volume and energy content (Row 46 * Row 47)</t>
  </si>
  <si>
    <t>Product of hydrocarbon liquids transported volume and energy content (Row 49 * Row 50)</t>
  </si>
  <si>
    <t>Calculate the gas ratio (GR) as the energy equivalent of natural gas transported divided by the total energy equivalent of transported natural gas and hydrocarbon liquids (Row 48 / (Row 48 + Row 51))</t>
  </si>
  <si>
    <t>Non GHGRP facility methane emissions allocated to natural gas value chain; gas ratio multiplied by estimated total facility methane emissions (Row 41 * Row 52)</t>
  </si>
  <si>
    <t>Total methane emissions from facilities that do not report under GHGRP allocated to the natural gas supply chain (sum of Row 53)</t>
  </si>
  <si>
    <r>
      <rPr>
        <b/>
        <u/>
        <sz val="10"/>
        <color rgb="FFFF0000"/>
        <rFont val="Arial"/>
        <family val="2"/>
      </rPr>
      <t>QA Check</t>
    </r>
    <r>
      <rPr>
        <b/>
        <sz val="10"/>
        <color rgb="FFFF0000"/>
        <rFont val="Arial"/>
        <family val="2"/>
      </rPr>
      <t xml:space="preserve">
All Non-GHGRP Facilities: Total Natural Gas and Methane Throughput </t>
    </r>
  </si>
  <si>
    <t>Non GHGRP facility methane throughput; methane content multiplied by natural gas throughput (Row 59 * Row 60)</t>
  </si>
  <si>
    <t>Total methane emissions from non GHGRP facilities allocated to natural gas supply chain (sum Row 61)</t>
  </si>
  <si>
    <r>
      <rPr>
        <b/>
        <u/>
        <sz val="10"/>
        <color rgb="FFFF0000"/>
        <rFont val="Arial"/>
        <family val="2"/>
      </rPr>
      <t>QA Check</t>
    </r>
    <r>
      <rPr>
        <b/>
        <sz val="10"/>
        <color rgb="FFFF0000"/>
        <rFont val="Arial"/>
        <family val="2"/>
      </rPr>
      <t xml:space="preserve">
All Non-GHGRP Facilities: Total G&amp;B Segment Methane Intensity after applying Gas Ratio Allocation to Methane Emissions</t>
    </r>
  </si>
  <si>
    <t>Non GHGRP Facility-Specific Gathering &amp; Boosting Segment Methane Intensity</t>
  </si>
  <si>
    <t>Non GHGRP facility methane intensity. (Facility methane emissions from Row 53 / (Facility methane throughput from Row 61 * methane density))</t>
  </si>
  <si>
    <t>Non GHGRP Facility-Wide Gathering &amp; Boosting Segment Methane Intensity</t>
  </si>
  <si>
    <t>Methane intensity across all non GHGRP facilities. (Total methane emissions from Row 54 / (Total methane throughput from Row 62 * methane density))</t>
  </si>
  <si>
    <t>Green Shaded Worksheet Summarizes Results for Data Disclosure(s) - No Data Entry Required</t>
  </si>
  <si>
    <r>
      <t xml:space="preserve">Summary Disclosure Data (Auto-Calculated; No Data Entry Required)
</t>
    </r>
    <r>
      <rPr>
        <b/>
        <sz val="10"/>
        <color rgb="FFFF0000"/>
        <rFont val="Arial"/>
        <family val="2"/>
      </rPr>
      <t>All auto-calculated cells are locked to prevent inadvertent editing by users of the templates</t>
    </r>
  </si>
  <si>
    <t xml:space="preserve">NGSI participants are encouraged to publicly report the following data each year. NGSI requests data at a company level. However, companies may also choose to disclose facility-level methane emissions and intensity </t>
  </si>
  <si>
    <t>Disclosure Element</t>
  </si>
  <si>
    <t>Reported Data</t>
  </si>
  <si>
    <t>Total Methane Emissions (MT)</t>
  </si>
  <si>
    <t>Total gathering and boosting segment methane emissions from GHGRP and non GHGRP facilities</t>
  </si>
  <si>
    <t>Natural Gas Transported (Mscf)</t>
  </si>
  <si>
    <t>Total volume of gas transported by GHGRP and non GHGRP facilities</t>
  </si>
  <si>
    <t>Energy Content of Natural Gas Transported (MMBtu/Mscf)</t>
  </si>
  <si>
    <t>Raw gas higher heating value (weighted average energy content of all natural gas transported)</t>
  </si>
  <si>
    <t>Methane Content of Natural Gas Transported (%)</t>
  </si>
  <si>
    <t>Methane content of natural gas transported (weighted average methane content of all natural gas transported)</t>
  </si>
  <si>
    <t>Hydrocarbon Liquids Transported (bbl)</t>
  </si>
  <si>
    <t>Total volume of hydrocarbon liquids transported by GHGRP and non GHGRP facilities</t>
  </si>
  <si>
    <t>Energy Content of Hydrocarbon Liquids Transported (MMBtu/bbl)</t>
  </si>
  <si>
    <t>Heating value of all hydrocarbon liquids transported (weighted average energy content of all hydrocarbon liquids transported)</t>
  </si>
  <si>
    <t>Gas Ratio (%)</t>
  </si>
  <si>
    <t>Share of natural gas transported on an energy equivalent basis (energy content of natural gas throughput divided by sum of energy content of natural gas and hydrocarbon liquid throughput). Note: this reflects the company-level gas ratio; to calculate company-level NGSI methane emissions intensity, emissions must be allocated using the facility-level gas ratios</t>
  </si>
  <si>
    <t>NGSI Methane Emissions Intensity (%)</t>
  </si>
  <si>
    <t>Methane emissions intensity associated with natural gas gathering &amp; boosting (methane emissions allocated to natural gas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</si>
  <si>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</si>
  <si>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</si>
  <si>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</si>
  <si>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</si>
  <si>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</si>
  <si>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</si>
  <si>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</si>
  <si>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</si>
  <si>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</si>
  <si>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</si>
  <si>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</si>
  <si>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</si>
  <si>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r>
      <t xml:space="preserve">To convert thousand standard cubic feet (Mscf) methane to metric ton (MT) methane, multiply Mscf by 0.0192 </t>
    </r>
    <r>
      <rPr>
        <sz val="10"/>
        <color rgb="FFFF0000"/>
        <rFont val="Arial"/>
        <family val="2"/>
      </rPr>
      <t>and divide by 1000 kg/MT.</t>
    </r>
  </si>
  <si>
    <t>Emission Factors for GHG Inventory Methodology Sources</t>
  </si>
  <si>
    <t>Emission Factor</t>
  </si>
  <si>
    <t>Units</t>
  </si>
  <si>
    <t>Source for NGSI Protocol 3.0</t>
  </si>
  <si>
    <t>Gathering &amp; Boosting</t>
  </si>
  <si>
    <t>GHGI EFs</t>
  </si>
  <si>
    <t>Compressor starts</t>
  </si>
  <si>
    <t>kg CH4/compressor</t>
  </si>
  <si>
    <t>2025 GHGi for production segment also being applied to G&amp;B segment</t>
  </si>
  <si>
    <t>kg CH4/mile</t>
  </si>
  <si>
    <t>2018 GHGI for production &amp; G&amp;B segments; factor last published in 2018 GHGi</t>
  </si>
  <si>
    <t xml:space="preserve">NOTE:  For those factors noted as last published in the 2018 GHGi, this was the last year that CH4 emissions were reported in the GHGi for those sources within the production and G&amp;B segments.  Because these sources may still exist for some reporters, these factors have been included in the NGSI Protocols V1.0, V2.0, and V3.0.  </t>
  </si>
  <si>
    <t>SUPERSEDED FACTORS USED IN RY2023 AND RY2024 REPORTS (For Information Only)</t>
  </si>
  <si>
    <t>Reference Data: Conversion and Emission Factor Data for NGSI Protocol V2.0</t>
  </si>
  <si>
    <t>To convert thousand standard cubic feet (Mscf) methane to metric ton (MT) methane, multiply Mscf by 0.0192</t>
  </si>
  <si>
    <t>Source for NGSI Protocol 2.0</t>
  </si>
  <si>
    <t>Acid gas removal units</t>
  </si>
  <si>
    <t>kg CH4/AGRU</t>
  </si>
  <si>
    <t>2023 GHGi for production segment also being applied to G&amp;B segment</t>
  </si>
  <si>
    <t>Dry seals on centrifugal compressors</t>
  </si>
  <si>
    <t>kg CH4/dry seal compressor</t>
  </si>
  <si>
    <t>2023 GHGi for processing segment also being applied to G&amp;B segment</t>
  </si>
  <si>
    <t>Floating roof storage tanks</t>
  </si>
  <si>
    <t>kg CH4/tank</t>
  </si>
  <si>
    <t>2018 GHGi petroleum systems production segment; factor last published in 2018 GHGi</t>
  </si>
  <si>
    <t xml:space="preserve">NOTE:  For those factors noted as last published in the 2018 GHGi, this was the last year that CH4 emissions were reported in the GHGi for those sources within the production and G&amp;B segments.  Because these sources may still exist for some reporters, these factors have been included in the NGSI Protocols V1.0 and V2.0.  </t>
  </si>
  <si>
    <t>SUPERSEDED FACTORS USED IN RY2022 and EARLIER YEAR REPORTS (For Information Only)</t>
  </si>
  <si>
    <t>Reference Data: Conversion and Emission Factor Data for NGSI Protocol V1.0</t>
  </si>
  <si>
    <t>Source for NGSI Protocol 1.0</t>
  </si>
  <si>
    <t>Onshore Production</t>
  </si>
  <si>
    <t>Wells drilled in the calendar year</t>
  </si>
  <si>
    <t>kg CH4/well drilled</t>
  </si>
  <si>
    <t>2020 GHGI production segment</t>
  </si>
  <si>
    <t>2018 GHGI petroleum systems production segment</t>
  </si>
  <si>
    <t>2020 GHGI processing segment</t>
  </si>
  <si>
    <t>Vessels blowdowns (applies to separators, heater-treaters, dehydrators, and in-line heaters)</t>
  </si>
  <si>
    <t>kg CH4/vessel</t>
  </si>
  <si>
    <t>PRVs releases</t>
  </si>
  <si>
    <t>kg CH4/PRV</t>
  </si>
  <si>
    <t>Compressor blowdowns</t>
  </si>
  <si>
    <t>GHGRP References and Methodology Descriptions for G&amp;B - GHGRP and Non-GHGRP Facilities</t>
  </si>
  <si>
    <t>Acid Gas Removal Units (AGRU) and Nitrogen Removal Units (NRU)</t>
  </si>
  <si>
    <t>40 CFR 98.233(d)(2)
40 CFR 98.233(d)(3)
40 CFR 98.233(d)(4)
40 CFR 98.233(d)(11)
40 CFR 98.233(d)</t>
  </si>
  <si>
    <t>Subpart W – Calculation Method 2 if a vent meter is installed, use the composition and annual volume of vent gas to calculate emissions of CH4.
Subpart W – Calculation Method 3 if a vent meter is not installed, use inlet and/or outlet gas flow rate and gas composition.
Subpart W – Calculation Method 4 if a vent meter is not installed, use a standard simulation software package. If a vent meter is installed at an AGRU, you must determine the difference between the measured and simulated vent gas volume. 
If venting is routed to a flare, calculate and report emissions under flare stack emissions as specified in 40 CFR 98.233(n).
If venting is routed to combustion, calculate and report under 40 CFR 98.233(z).</t>
  </si>
  <si>
    <t>40 CFR 98.233(i)(1)
40 CFR 98.233(i)(2)
40 CFR 98.233(i)(3)</t>
  </si>
  <si>
    <t xml:space="preserve">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</si>
  <si>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40 CFR 98.233(z)</t>
  </si>
  <si>
    <t>Subpart W – only external combustion units greater than 5 MMBtu/hr and internal combustion units greater than 130 hp are applicable.
Subpart W, as applicable based on fuel type and specifications – for each unit calculate emissions for applicable Tier or higher heating value (“HHV”) using methods in Subpart C. Use fuel usage records and measured or estimated composition for calculations.
For natural gas internal combustion engine or turbine, use either a measurement-based emission factor, manufacturer-based emission factor, or default methane emission factors in Table W-7.</t>
  </si>
  <si>
    <t>40 CFR 98.233(o)(10)
40 CFR 98.233(o)(10)(i)
40 CFR 98.233(o)</t>
  </si>
  <si>
    <t>Subpart W – Calculation using default population emission factor for compressors with wet seal oil degassing vents using Equation W-25B.
Subpart W – Compressors that are subject to OOOOb standards or an applicable approved state plan or federal plan in 40 CFR Part 62 must conduct volumetric measurements as required by 40 CFR 60.5380b(a)(5) or the applicable plan, as well as conducting all additional volumetric measurements and calculating emissions as specified in 40 CFR 98.233(o).
Subpart W – Compressors that are not subject to OOOOb standard or an applicable approved state plan or federal plan in 40 CFR Part 62 may elect to conduct volumetric measurements and calculate emissions as specified in 40 CFR 98.233(o).
If venting is routed to a flare, calculate and report emissions under flare stack emissions as specified in 40 CFR 98.233(n).  If venting is routed to combustion, calculate and report emissions as specified in 40 CFR 98.233(z).  If routed to vapor recovery system, 40 CFR 98.233(o)(1) through (11) do not apply.</t>
  </si>
  <si>
    <t>40 CFR 98.233(p)(10)
40 CFR 98.233(p)(10)(i)
40 CFR 98.233(p)</t>
  </si>
  <si>
    <t>Subpart W – Calculation using default population emission factor for reciprocating compressors using Equation W-29E. 
If subject to reciprocating compressor standards in OOOOb or an applicable approved state plan or federal plan in 40 CFR Part 62, must conduct volumetric measurements as required by 40 CFR 60.5385b(b), as well as conducting any additional volumetric measurements and calculating emissions as specified in 40 CFR 98.233(p). 
Compressors not subject to the above may elect to conduct measurements and calculate emissions as specified in 40 CFR 98.233(p)(6) through (9) based on mode in which the compressor was found at time of measurement.
If venting is routed to a flare, calculate and report emissions under flare stack emissions as specified in 40 CFR 98.233(n).  If venting is routed to combustion, calculate and report emissions as specified in 40 CFR 98.233(z).  If routed to vapor recovery system, 40 CFR 98.233(p)(1) through (11) do not apply.</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</si>
  <si>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</si>
  <si>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as specified in 40 CFR 98.233(n).</t>
  </si>
  <si>
    <t>40 CFR 98.233(e)
40 CFR 98.233(e)(1)
40 CFR 98.233(e)(2)
40 CFR 98.233(e)(4)
40 CFR 98.233(e)(5)</t>
  </si>
  <si>
    <t>Subpart W – Glycol dehydrator methodology based on annual average daily natural gas throughput and/or emissions routing:
•	≥ 0.4 mscf/day use Calculation Method 1. 
•	&gt; 0 mscf/day and &lt; 0.4 mscf/day use either Calculation Method 1 or 2.
•	If vents are routed to vapor recovery system, use methods in 98.233(e)(4).
•	If vents routed to regenerator firebox/fire tubes or other non-flare combustion units, use methods in 98.233(e)(5).
•	If vents routed to flare, calculate and report emissions under flare stack emissions as specified in 40 CFR 98.233(n).
Subpart W – Calculation Method 1 using computer modeling for both still vent and, if applicable, flash tank vents. Required if software program is used for compliance with federal or state regulations, air permit requirements or annual emission inventory.
Subpart W – Calculation Method 2 using emission factors and population counts for glycol dehydrators.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Subpart W – Calculation for combustion emissions when routed to non-flare combustion unit using flow and composition. If CEMS is installed on a combustion device, use Tier 4 Calculation Method in Subpart C.</t>
  </si>
  <si>
    <t>40 CFR 98.233(e)
40 CFR 98.233(e)(5)</t>
  </si>
  <si>
    <t>Subpart W dehydrators of any size that use desiccant must use Calculation Method 3 to calculate amount of gas vented during depressurization for desiccant refilling. Desiccant dehydrator emissions calculated via Method 3 do not have to be calculated separately using the method specified in 40 CFR 98.233(i) for blowdown vent stacks.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For any desiccant dehydrator emissions routed to a non-flare combustion unit, calculate the combusted emissions as specified in 40 CFR 98.233(e)(5)(i) through (iii).</t>
  </si>
  <si>
    <t>40 CFR 98.233(q)(2)
40 CFR 98.232(q)(3) 
40 CFR 98.233(r)</t>
  </si>
  <si>
    <t>Subpart W – Calculation Method 1, must use facility-specific leaker emission factor if available (calculated per 40 CFR 98.233(q)(4)) or use appropriate default whole gas emission factors for components in gas service in Table W-2.
Subpart W – Calculation Method 2 if leaks are detected during survey, may elect to measure volumetric flow or use default rate for component and site type. If measuring volumetric flow, must calculate a facility-specific component-level leaker emission factor as specified in 40 CFR 98.233(q)(4).
Subpart W – Calculation using component count for each wellhead, separator, meters/piping, compressor, dehydrator, heater, and storage vessel, and the appropriate default population emission factors.</t>
  </si>
  <si>
    <t>40 CFR 98.233(r)</t>
  </si>
  <si>
    <t>Subpart W – Calculated using population count of miles of pipeline by material type (protected steel, unprotected steel, plastic, or cast iron) and emission factors</t>
  </si>
  <si>
    <t>40 CFR 98.233(n)(5); 
40 CFR 98.233(n)(6)
40 CFR 98.233(n)(9)
40 CFR 98.233(n)(10)</t>
  </si>
  <si>
    <t>Subpart W – Calculation using applicable default destruction and combustion efficiencies, alternative test method, or directly measured destruction and combustion efficiencies for Tier 1, Tier 2, Tier 3, or alternative test method for the pilot, flow determination, gas composition.  
For CEMS with a CO2 concentration monitor and volumetric flow monitor for combustion gases from the flare, must follow Tier 4 Calculation Method in Subpart C.
Disaggregate total emissions from the flare as applicable to each source type that routed emissions to the flare.</t>
  </si>
  <si>
    <t>40 CFR 98.233(j)
40 CFR 98.233(j)(1)
40 CFR 98.233(j)(2)
40 CFR 98.233(j)(3)
40 CFR 98.233(j)(4)
40 CFR 98.233(j)
40 CFR 98.233(j)(5)</t>
  </si>
  <si>
    <t>•	For tanks receiving hydrocarbon liquids from wells, gas-liquid separators, or non-separator equipment with annual average daily throughput:
        o	≥ 10 barrels per day use Calculation Method 1 or 2
        o	&gt; 0 and &lt; 10 barrels per day use Calculation Method 1, 2, or 3.
•	For tanks receiving produced water, use Calculation Method 1, 2, or 3.
Subpart W – Calculation Method 1 using computer modeling for gas-liquid separators or non-separator equipment. Required if flash emissions modeling software is necessary for compliance with regulations, air permit requirements, or annual inventory reporting.
Subpart W – Calculation Method 2 using mass balance approach assuming all methane in solution at the well is emitted from hydrocarbons or produced water sent to tanks. 
Subpart W – Calculation Method 3 using an emission factor and population counts for hydrocarbon liquids or produced water flowing to gas-liquid separators, non-separator equipment, or directly to atmospheric storage.
For periods when tank is not routed to vapor recovery system or flare, estimate average hourly vented emissions using annual operating hours to calculate emissions for the total hours when vented directly to atmosphere.
When venting is routed to a flare, calculate and report emissions under flare stack emissions as specified in 40 CFR 98.233(n).
Subpart W – Calculate emissions from gas-liquid separator liquid dump valves that did not close properly based on duration of failed valve closing, only if using Calculation Method 1 or 2.</t>
  </si>
  <si>
    <t>40 CFR 98.233(a)(1)
40 CFR 98.233(a)(2)
40 CFR 98.233(a)(3)
40 CFR 98.233(a)(4)</t>
  </si>
  <si>
    <t>Subpart W – Calculation Method 1 using continuous measurement via flow monitor of natural gas supply line dedicated to device(s).
Subpart W – Calculation Method 2 using flow meter to measure volumetric flow of all devices in the same calendar year to develop site-specific measurement-based emission factors by device type.
Subpart W – Calculation Method 3:
o	Continuous high bleed and continuous low bleed devices using count of devices and default emission factors. 
o	Intermittent bleed devices using either malfunctioning or properly operating emission factors per site, determined from one complete monitoring survey in a calendar year.
Subpart W – Calculation Method 4 using default emission factors for low-bleed, high-bleed and intermittent-bleed devices.</t>
  </si>
  <si>
    <t>40 CFR 98.233(c)(1)
40 CFR 98.233(c)(2)
40 CFR 98.233(c)(3)
40 CFR 98.233(c)(4)</t>
  </si>
  <si>
    <t>Subpart W – Calculation Method 1 using continuous measurement of natural gas supplied to pumps.
Subpart W – Calculation Method 2 using measurement-based emission factors from periodic measurements.
Subpart W – Calculation using actual count of devices and default emission factors.
Subpart W – Calculation for periods when venting goes directly to atmosphere (but are normally routed to flare, combustion, or vapor recovery system): use the applicable method from 40 CFR 98.233(c)(1), (2), or (3) to calculate emissions for the portion of the year where venting occurred.  
When venting is routed to a flare, calculate and report emissions under flare stack emissions as specified in 40 CFR 98.233(n). When venting is routed to combustion, calculate and report emissions as specified in 40 CFR 98.233(z).</t>
  </si>
  <si>
    <t>40 CFR 98.233(y)(1)
40 CFR 98.233(y)(2)–(5)
40 CFR 98.233(y)(6)
40 CFR 98.238</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</si>
  <si>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Include emissions upon receipt of EPA-provided notification under the super emitter program or an applicable approved state plan or federal plan.
OLRE does not include blowdowns calculated pursuant to 40 CFR 98.233(i).</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</si>
  <si>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14. The company can then enter emissions from additional sources not covered by GHGRP in the section that starts on Row 16 following the described methodologies. For facilities not included in the GHGRP, companies should estimate emissions for all emission sources using the identified methodologies.</t>
  </si>
  <si>
    <t>Processing Segment Emissions Calculated Using GHGRP Methodology</t>
  </si>
  <si>
    <t>Methane Emissions (MT)</t>
  </si>
  <si>
    <t>Description of Quanitification Method(s)</t>
  </si>
  <si>
    <t>Facility Name</t>
  </si>
  <si>
    <t xml:space="preserve">
40 CFR 98.233(i)(2)
40 CFR 98.233(i)(3)</t>
  </si>
  <si>
    <t>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t>
  </si>
  <si>
    <t>Combustion Units</t>
  </si>
  <si>
    <t xml:space="preserve">40 CFR 98.33(c)  </t>
  </si>
  <si>
    <t>Subpart C methods, as applicable based on fuel type – Calculation using fuel usage as recorded or measured, fuel high heating value (HHV) default value or as calculated from measurements, and fuel-specific emission factors
Alternate calculation method using total volume of fuel consumed and the fuel-specific emission factors for methane (for facilities not reporting to Subpart C only)</t>
  </si>
  <si>
    <t xml:space="preserve">40 CFR 98.233(o)(1)(i)
40 CFR 98.233(o)(6)
40 CFR 98.233(o)(1)(ii)
40 CFR 98.233(o)(1)(iii)
</t>
  </si>
  <si>
    <t xml:space="preserve">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</si>
  <si>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 xml:space="preserve">40 CFR 98.233(p)(1)(i)
40 CFR 98.233(p)(6)
40 CFR 98.233(p)(1)(ii)
40 CFR 98.233(p)(1)(iii)
</t>
  </si>
  <si>
    <t xml:space="preserve">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</si>
  <si>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40 CFR Part 98.233(e)(1); 
40 CFR Part 98.233(e)(5) 
40 CFR Part 98.233(e)(2);
40 CFR Part 98.233(e)(5)</t>
  </si>
  <si>
    <t xml:space="preserve">Subpart W – Calculation Method 1 using computer modeling for glycol dehydrators 
Subpart W – Calculation Method 2 using emission factors and population counts for glycol dehydrators  </t>
  </si>
  <si>
    <t>40 CFR Part 98.233(e)(3); 
40 CFR Part 98.233(e)(5)</t>
  </si>
  <si>
    <t>Subpart W – Calculation Method 3 using engineering calculations for desiccant dehydrators</t>
  </si>
  <si>
    <t>Equipment Leaks</t>
  </si>
  <si>
    <t>Per Greenhouse Gas Reporting Rule Leak Detection Methodology Revisions</t>
  </si>
  <si>
    <t>Subpart W – Leak survey and default leaker emission factors for components in gas service, and population counts and default population emission factors
Alternate calculation method using average company emission factor based on all company-specific Subpart W leak surveys (for facilities not reporting to Subpart W only)</t>
  </si>
  <si>
    <t>40 CFR 98.233(n)(5); 
40 CFR 98.233(n)(6)</t>
  </si>
  <si>
    <t>Subpart W – Calculation using measured or estimated flow and gas composition, and flare combustion efficiency; accounting for feed gas sent to an un-lit flare as applicable</t>
  </si>
  <si>
    <t>40 CFR 98.233(a)</t>
  </si>
  <si>
    <t>Subpart W – Calculation using count of devices and default emission factors. 
Processing segment reporters with natural gas operated pneumatic devices should use the Transmission Compression segment emission factors from Subpart W to quantify methane emissions</t>
  </si>
  <si>
    <t>Total GHGRP Methodology Emissions (MT)</t>
  </si>
  <si>
    <t>Processing Segment Emissions Calculated Using GHGI Methodology</t>
  </si>
  <si>
    <t>GHGI Emissions Factor</t>
  </si>
  <si>
    <t>Description of Quanitification Method</t>
  </si>
  <si>
    <t>Acid Gas Removal Units</t>
  </si>
  <si>
    <t>42,762.9 kg/acid gas removal vent</t>
  </si>
  <si>
    <t>GHG Inventory emission factor multiplied by number acid gas removal units</t>
  </si>
  <si>
    <t>Total GHGI Methodology Emissions (MT)</t>
  </si>
  <si>
    <t>Total Methane Emissions from Processing</t>
  </si>
  <si>
    <t>Total Methane Emissions (MT, sum of GHGRP and GHGI Emissions from Row 14 and 19, respectively)</t>
  </si>
  <si>
    <t>Natural Gas Processing Emissions Allocation</t>
  </si>
  <si>
    <t>Metric</t>
  </si>
  <si>
    <t>Data</t>
  </si>
  <si>
    <t>Gas Received at Processing Facilities</t>
  </si>
  <si>
    <t>Volume (thousand standard cubic feet) of received gas consistent with 98.236(aa)(3)(i) as reported to the GHGRP</t>
  </si>
  <si>
    <t>Energy Content of Gas Received</t>
  </si>
  <si>
    <t>Assume a default raw gas higher heating value of 1.235 MMBtu per thousand standard cubic feet from Table 3-8 of the API Compendium or a facility-specific factor</t>
  </si>
  <si>
    <t>Energy Equivalent of Received Gas</t>
  </si>
  <si>
    <t>Product of received gas volume and energy content (Row 26 * Row 27)</t>
  </si>
  <si>
    <t>Natural Gas Liquids Received at Processing Facilities</t>
  </si>
  <si>
    <t>Volume (barrels) of natural gas liquids received consistent with 98.236(aa)(3)(iii) as reported to the GHGRP</t>
  </si>
  <si>
    <t>Energy Content of Received Natural Gas Liquids</t>
  </si>
  <si>
    <t>Assume a default heating value of 3.82 MMBtu per barrel (consistent with propane liquids) from API Compendium Table 3-8 or a facility-specific factor</t>
  </si>
  <si>
    <t>Energy Equivalent of Received Natural Gas Liquids</t>
  </si>
  <si>
    <t>Product of received natural gas liquids volume and energy content (Row 29 * Row 30)</t>
  </si>
  <si>
    <r>
      <t>Calculate the gas ratio (</t>
    </r>
    <r>
      <rPr>
        <i/>
        <sz val="10"/>
        <color theme="1"/>
        <rFont val="Arial"/>
        <family val="2"/>
      </rPr>
      <t>GR</t>
    </r>
    <r>
      <rPr>
        <sz val="10"/>
        <color theme="1"/>
        <rFont val="Arial"/>
        <family val="2"/>
      </rPr>
      <t>) as the energy equivalent of natural gas divided by the total energy equivalent of received natural gas and natural gas liquids (Row 28 / (Row 28 + Row 31))</t>
    </r>
  </si>
  <si>
    <t>Gas ratio multiplied by estimated segment methane emissions (Row 22 / Row 32)</t>
  </si>
  <si>
    <t>Total Processing Methane Emissions Allocated to Natural Gas (MT)</t>
  </si>
  <si>
    <t>Company-wide processing segment methane emissions; sum of natural gas methane emissions allocation across all facilities (sum of Row 33)</t>
  </si>
  <si>
    <t>Processing Natural Gas Throughput</t>
  </si>
  <si>
    <t>Processing Segment Throughput</t>
  </si>
  <si>
    <t xml:space="preserve">To convert throughput to methane, the reporting company can use and disclose its own estimate of the methane content of received gas or can use a default factor of 87 percent </t>
  </si>
  <si>
    <t>Natural Gas Throughput (Mcf)</t>
  </si>
  <si>
    <t>For companies with processing operations, segment throughput equates to the volume of gas received at processing facilities consistent with 98.236(aa)(3)(i) in the GHGRP</t>
  </si>
  <si>
    <t>Methane Throughput (Mcf)</t>
  </si>
  <si>
    <t>To calculate methane throughput, multiply methane content by natural gas throughput (Row 38 * Row 39)</t>
  </si>
  <si>
    <t>Total Methane Throughput (Mcf)</t>
  </si>
  <si>
    <t>Company-wide processing segment methane throughput; sum of methane throughput across all facilities from Row 40</t>
  </si>
  <si>
    <t>Processing Natural Gas Methane Emissions Intensity</t>
  </si>
  <si>
    <t>Intensity Estimate (Percent)</t>
  </si>
  <si>
    <t>Facility-Specific Processing Segment Methane Intensity</t>
  </si>
  <si>
    <t>Facility methane emissions allocated to natural gas from Row 33 / (Facility methane throughput from Row 40 * methane density)
A methane density of 0.0192 metric tons per thousand cubic feet should be used for conversion purposes if emissions and throughput are reported in different units</t>
  </si>
  <si>
    <t>Company-Wide Processing Segment Methane Intensity</t>
  </si>
  <si>
    <t>Total methane emissions allocated to natural gas from Row 34 / (Total methane throughput from Row 41 * methane density)
A methane density of 0.0192 metric tons per thousand cubic feet should be used for conversion purposes if emissions and throughput are reported in different units</t>
  </si>
  <si>
    <t>Publicly Reported Data</t>
  </si>
  <si>
    <t>NGSI participants would publicly report the following data each year. NGSI requests data at a company level. However, facility-level data may be more straightforward to report for energy content, methane content, and gas ratio.</t>
  </si>
  <si>
    <t>Total Methane Emissions</t>
  </si>
  <si>
    <r>
      <t>Total methane emissions (</t>
    </r>
    <r>
      <rPr>
        <sz val="10"/>
        <rFont val="Arial"/>
        <family val="2"/>
      </rPr>
      <t>metric tons</t>
    </r>
    <r>
      <rPr>
        <sz val="10"/>
        <color theme="1"/>
        <rFont val="Arial"/>
        <family val="2"/>
      </rPr>
      <t>) associated with natural gas processing (Row 34)</t>
    </r>
  </si>
  <si>
    <t>Received Natural Gas</t>
  </si>
  <si>
    <t>Volume of received gas (thousand standard cubic feet) (sum of Row 26)</t>
  </si>
  <si>
    <t>Energy Content of Received Natural Gas</t>
  </si>
  <si>
    <t>Raw gas higher heating value (MMBtu per thousand standard cubic feet) (Facility level, Row 27)</t>
  </si>
  <si>
    <t>Methane Content of Received Natural Gas</t>
  </si>
  <si>
    <t>Methane content of received natural gas (percent) (Facility level, Row 38)</t>
  </si>
  <si>
    <t>Received Natural Gas Liquids</t>
  </si>
  <si>
    <t>Volume of natural gas liquids received (barrels) (sum of Row 29)</t>
  </si>
  <si>
    <t>Received natural gas liquids heating value (MMBtu per barrel) (Facility level, Row 30)</t>
  </si>
  <si>
    <t>Share of natural gas received on an energy equivalent basis (percent) (Facility level, Row 32)</t>
  </si>
  <si>
    <t>NGSI Methane Emissions Intensity</t>
  </si>
  <si>
    <t>Methane emissions intensity associated with natural gas processing (percent) (Row 46)</t>
  </si>
  <si>
    <t>Transmission &amp; Storage Segment Emissions Calculated Using GHGRP Methodology</t>
  </si>
  <si>
    <t>Blowdowns, Transmission Pipeline (Between Compressor Stations)</t>
  </si>
  <si>
    <t xml:space="preserve">Subpart W – Calculation method using the volume of transmission pipeline segment between isolation valves and the pressure and temperature of the gas within the transmission pipeline
Subpart W – Calculation method using direct measurement of emissions using a flow meter
Alternate calculation method using actual event counts multiplied by the average emission factor as calculated from all company-specific Subpart W facility events (for facilities not reporting to Subpart W only)
</t>
  </si>
  <si>
    <t xml:space="preserve">40 CFR 98.233(i)(2)
40 CFR 98.233(i)(3)
  </t>
  </si>
  <si>
    <t xml:space="preserve">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
</t>
  </si>
  <si>
    <t xml:space="preserve">
40 CFR 98.33(c) </t>
  </si>
  <si>
    <t xml:space="preserve">40 CFR 98.233(o)(1)(i)
40 CFR 98.233(o)(6)
40 CFR 98.233(o)(1)(ii)
40 CFR 98.233(o)(1)(iii)
</t>
  </si>
  <si>
    <t>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</si>
  <si>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40 CFR 98.233(p)(1)(i)
40 CFR 98.233(p)(6)
40 CFR 98.233(p)(1)(ii)
40 CFR 98.233(p)(1)(iii)</t>
  </si>
  <si>
    <t>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</si>
  <si>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Subpart W – Leak survey and default leaker emission factors for compressor and non-compressor components in gas service
Subpart W Methodology for Storage – Leak survey and default leaker emission factors for storage station components in gas service and storage wellhead components in gas service, and population counts and default population emission factors
Subpart W Methodology for LNG Storage – Leak survey and default leaker emission factors for LNG storage components in LNG service and gas service, and population counts and default population emission factors for vapor recovery compressors in gas service
Alternate calculation method using average company emission factor based on all company-specific Subpart W leak surveys (for facilities not reporting to Subpart W only)</t>
  </si>
  <si>
    <t xml:space="preserve">40 CFR 98.233(n)(5); 
40 CFR 98.233(n)(6)
</t>
  </si>
  <si>
    <t>Subpart W – Calculation using count of devices and default emission factors</t>
  </si>
  <si>
    <t>Storage Tank Vents, Transmission Compression</t>
  </si>
  <si>
    <t>40 CFR 98.233(k)</t>
  </si>
  <si>
    <t xml:space="preserve">Subpart W – Calculation using measured flow data for leakage due to scrubber dump valve malfunction, gas composition, and estimated leakage duration; accounting for flare control as applicable
Alternate calculation method using actual tank counts multiplied by an emission factor calculated from company-specific transmission storage tank vent data reported to Subpart W (for facilities not reporting to Subpart W only) </t>
  </si>
  <si>
    <t>Transmission &amp; Storage Segment Emissions Calculated Using GHGI Methodology</t>
  </si>
  <si>
    <t>Compressors, Centrifugal with dry seals</t>
  </si>
  <si>
    <t>44,000 kg/compressor</t>
  </si>
  <si>
    <t>GHG Inventory emission factor multiplied by number of centrifugal compressors with dry seals
Number of centrifugal compressors multiplied by average company emission factor based on measurements from dry seals (measurements are to be taken using Subpart W measurement methods for wet seals)</t>
  </si>
  <si>
    <t>Dehydrator Vents</t>
  </si>
  <si>
    <t xml:space="preserve">1.8 kg/MMscf (Transmission)
2.3 kg/MMscf (Storage)
</t>
  </si>
  <si>
    <t>GHG Inventory emission factor multiplied by volume of gas dehydrated
Alternate calculation method using Subpart W Calculation Method 1 for Transmission Compression and Storage facilities that elect to use computer modeling</t>
  </si>
  <si>
    <t>Equipment Leaks, transmission pipelines</t>
  </si>
  <si>
    <t>10.9 kg/mile</t>
  </si>
  <si>
    <t>GHG Inventory emission factor multiplied by miles of pipeline</t>
  </si>
  <si>
    <t>Station Venting, Natural Gas Storage and LNG Storage</t>
  </si>
  <si>
    <t>83,954.3 kg/station</t>
  </si>
  <si>
    <t>GHG Inventory emission factor multiplied by number of stations</t>
  </si>
  <si>
    <t>Total Methane Emissions from Transmission &amp; Storage</t>
  </si>
  <si>
    <t>Total Methane Emissions (MT, sum of GHGRP and GHGI Emissions from Row 14 and 22, respectively)</t>
  </si>
  <si>
    <t>Natural Gas Transmission &amp; Storage Emissions Allocation</t>
  </si>
  <si>
    <t>No allocation calculation required; all throughput is gas</t>
  </si>
  <si>
    <t>Total Methane Emissions from Natural Gas Transmission &amp; Storage (MT)</t>
  </si>
  <si>
    <t>Company-wide transmission &amp; storage segment methane emissions; sum of  methane emissions across all facilities (sum of Row 25)</t>
  </si>
  <si>
    <t>Transmission &amp; Storage Natural Gas Throughput</t>
  </si>
  <si>
    <t>Transmission &amp; Storage Segment Throughput</t>
  </si>
  <si>
    <t xml:space="preserve">To convert throughput to methane, the reporting company can use and disclose its own estimate of the methane content of produced gas or can use a default factor of 93.4 percent </t>
  </si>
  <si>
    <t>For companies with transmission &amp; storage operations, segment throughput equates to the volume of natural gas transported by the pipeline company on a total throughput basis as reported to EIA for Form 176</t>
  </si>
  <si>
    <t>To calculate methane throughput, multiply methane content by natural gas throughput (Row 33 * Row 34)</t>
  </si>
  <si>
    <t>Company-wide transmission &amp; storage segment methane throughput; sum of  methane throughput across all facilities from Row 35</t>
  </si>
  <si>
    <t>Transmission &amp; Storage Natural Gas Methane Emissions Intensity</t>
  </si>
  <si>
    <t>Facility-Specific Transmission &amp; Storage Segment Methane Intensity</t>
  </si>
  <si>
    <t>Facility methane emissions from Row 28 / (Facility methane throughput from Row 35 * methane density)
A methane density of 0.0192 metric tons per thousand cubic feet should be used for conversion purposes if emissions and throughput are reported in different units</t>
  </si>
  <si>
    <t>Company-Wide Transmission &amp; Storage Segment Methane Intensity</t>
  </si>
  <si>
    <t>Total methane emissions from Row 29 / (Total methane throughput from Row 36 * methane density)
A methane density of 0.0192 metric tons per thousand cubic feet should be used for conversion purposes if emissions and throughput are reported in different units</t>
  </si>
  <si>
    <t>NGSI participants would publicly report the following data each year. NGSI requests data at a company level.</t>
  </si>
  <si>
    <r>
      <t>Total methane emissions (</t>
    </r>
    <r>
      <rPr>
        <sz val="10"/>
        <rFont val="Arial"/>
        <family val="2"/>
      </rPr>
      <t>metric tons</t>
    </r>
    <r>
      <rPr>
        <sz val="10"/>
        <color theme="1"/>
        <rFont val="Arial"/>
        <family val="2"/>
      </rPr>
      <t>) associated with natural gas transmission &amp; storage (Row 29)</t>
    </r>
  </si>
  <si>
    <t>Natural Gas Transported</t>
  </si>
  <si>
    <t>Volume of natural gas transported (thousand standard cubic feet) (sum of Row 34)</t>
  </si>
  <si>
    <t>Methane Content of Transported Natural Gas</t>
  </si>
  <si>
    <t>Methane content of transported natural gas (percent) (Facility level, Row 33)</t>
  </si>
  <si>
    <t>Methane emissions intensity associated with natural gas transmission &amp; storage (percent) (Row 41)</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</si>
  <si>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12. The company can then enter emissions from additional sources not covered by GHGRP in the section that starts on Row 14 following the described methodologies. For facilities not included in the GHGRP, companies should estimate emissions for all emission sources using the identified methodologies.</t>
  </si>
  <si>
    <t>Distribution Segment Emissions Calculated Using GHGRP Methodology</t>
  </si>
  <si>
    <t>40 CFR 98.233(z)(1); 
40 CFR 98.233(z)(2)</t>
  </si>
  <si>
    <t>Subpart W, as applicable based on fuel type – Calculation using fuel usage records and measured or estimated composition</t>
  </si>
  <si>
    <t>Distribution Mains</t>
  </si>
  <si>
    <t xml:space="preserve">40 CFR 98.233(r)
  </t>
  </si>
  <si>
    <t>Subpart W – Equipment leaks calculated using population counts and emission factors
• Cast Iron Mains 
• Plastic Mains 
• Protected Steel Mains 
• Unprotected Steel Mains</t>
  </si>
  <si>
    <t>Distribution Services</t>
  </si>
  <si>
    <t xml:space="preserve">40 CFR 98.233(r)  </t>
  </si>
  <si>
    <t>Subpart W – Equipment leaks calculated using population counts and emission factors
• Copper services 
• Plastic services 
• Protected steel services 
• Unprotected steel services</t>
  </si>
  <si>
    <t>Equipment Leaks, Above grade transmission-distribution transfer stations</t>
  </si>
  <si>
    <t>40 CFR 98.233(q)(8)(ii); 
40 CFR 98.233(r)(2)(ii);
40 CFR 98.236(q)(3)</t>
  </si>
  <si>
    <t>Subpart W – Develop an emission factor based on equipment leak surveys; calculate emissions using population counts and emission factors</t>
  </si>
  <si>
    <t>Equipment Leaks, Below grade transmission-distribution transfer stations</t>
  </si>
  <si>
    <t>40 CFR 98.233(r)(6)(i); 
40 CFR 98.232(i)(2)</t>
  </si>
  <si>
    <t>Subpart W – Calculation of emissions using population counts and emission factors</t>
  </si>
  <si>
    <t>Equipment Leaks, Above grade metering-regulating stations</t>
  </si>
  <si>
    <t>40 CFR 98.233(r)(6)(ii); 
40 CFR 98.232(i)(3)</t>
  </si>
  <si>
    <t>Equipment Leaks, Below grade metering-regulating stations</t>
  </si>
  <si>
    <t>40 CFR 98.233(r)(6)(i); 
40 CFR 98.232(i)(4)</t>
  </si>
  <si>
    <t>Distribution Segment Emissions Calculated Using GHGI Methodology</t>
  </si>
  <si>
    <t>Blowdowns, Distribution pipeline</t>
  </si>
  <si>
    <t>1.965 kg/mile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</si>
  <si>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t>
  </si>
  <si>
    <t>Damages (Distribution Upsets: Mishaps)</t>
  </si>
  <si>
    <t xml:space="preserve">30.6 kg/mile
</t>
  </si>
  <si>
    <t>Distribution Mains, Mains with plastic liners or inserts</t>
  </si>
  <si>
    <t>1.13 scf/hour/mile (from Subpart W)</t>
  </si>
  <si>
    <t>Subpart W plastic mains emission factor multiplied by miles of cast iron or unprotected steel distribution mains with plastic liners or inserts. A methane of density of .0192 MT/Mcf should be used to convert emissions from Mcf to MT.</t>
  </si>
  <si>
    <t>Distribution Services, Cast iron services</t>
  </si>
  <si>
    <t>0.19 scf/hour/number of services (from Subpart W)</t>
  </si>
  <si>
    <t>Subpart W steel services emission factor multiplied by number of cast iron services. A methane of density of .0192 MT/Mcf should be used to convert emissions from Mcf to MT.</t>
  </si>
  <si>
    <t>Distribution Services, Cast iron or unprotected steel services with plastic liners or inserts</t>
  </si>
  <si>
    <t>0.001 scf/hour/number of services (from Subpart W)</t>
  </si>
  <si>
    <t>Subpart W plastic services emission factor multiplied by number of cast iron or unprotected steel services with plastic liners or inserts. A methane of density of .0192 MT/Mcf should be used to convert emissions from Mcf to MT.</t>
  </si>
  <si>
    <t>Meters, Residential</t>
  </si>
  <si>
    <t>1.5 kg/outdoor meter</t>
  </si>
  <si>
    <t>GHG Inventory emission factor multiplied by number of meters</t>
  </si>
  <si>
    <t>Meters, Commercial and industrial</t>
  </si>
  <si>
    <t>9.7 kg/meter</t>
  </si>
  <si>
    <t>Pressure Relief Valves, Routine maintenance</t>
  </si>
  <si>
    <t>0.963 kg/mile</t>
  </si>
  <si>
    <t>GHG Inventory emission factor multiplied by miles of main</t>
  </si>
  <si>
    <t>Total Methane Emissions from Distribution</t>
  </si>
  <si>
    <t>Total Methane Emissions (MT, sum of GHGRP and GHGI Emissions from Row 12 and 24, respectively)</t>
  </si>
  <si>
    <t>Natural Gas Distribution Emissions Allocation</t>
  </si>
  <si>
    <t>Total Methane Emissions from Natural Gas Distribution (MT)</t>
  </si>
  <si>
    <t>Company-wide distribution segment methane emissions; sum of  methane emissions across all facilities (sum of Row 27)</t>
  </si>
  <si>
    <t>Distribution Natural Gas Throughput</t>
  </si>
  <si>
    <t>Two methods are used to estimate distribution segment throughput</t>
  </si>
  <si>
    <t>Onshore Distribution Segment Throughput</t>
  </si>
  <si>
    <t>To convert throughput to methane, the reporting company can use and disclose its own estimate of the methane content of received gas or can use a default factor of 93.4 percent</t>
  </si>
  <si>
    <t>Natural Gas Throughput, as reported (Mcf)</t>
  </si>
  <si>
    <t>The total volume of natural gas delivered to end users by the distribution company on a throughput basis as reported to EIA for Form 176</t>
  </si>
  <si>
    <t>Natural Gas Throughput, normalized* (Mcf)</t>
  </si>
  <si>
    <t>The volume of natural gas delivered to end users as reported to EIA for Form 176, with adjustments to normalize the volumes of gas delivered to residential and commercial customers</t>
  </si>
  <si>
    <t>Methane Throughput, as reported (Mcf)</t>
  </si>
  <si>
    <t>To calculate methane throughput, multiply methane content by natural gas throughput (as reported) (Row 36 * Row 37)</t>
  </si>
  <si>
    <t>Methane Throughput, normalized (Mcf)</t>
  </si>
  <si>
    <t>To calculate methane throughput, multiply methane content by natural gas throughput (after normalization) (Row 36 * Row 38)</t>
  </si>
  <si>
    <t>Total Methane Througput, as reported (Mcf)</t>
  </si>
  <si>
    <t>Company-wide distribution segment methane throughput; sum of  methane throughput across all facilities (as reported) (sum of Row 39)</t>
  </si>
  <si>
    <t>Total Methane Througput, normalized (Mcf)</t>
  </si>
  <si>
    <t>Company-wide distribution segment methane throughput; sum of  methane throughput across all facilities (normalized) (sum of Row 40)</t>
  </si>
  <si>
    <t>*see NGSI Methane Emissions Intensity Protocol for normalization methdology</t>
  </si>
  <si>
    <t>Distribution Natural Gas Methane Emissions Intensity</t>
  </si>
  <si>
    <t>Facility-Specific Distribution Segment Methane Intensity, as reported throughput</t>
  </si>
  <si>
    <t>Facility methane emissions from Row 27 / (Facility methane throughput from Row 39 or Row 40 * methane density)
A methane density of 0.0192 metric tons per thousand cubic feet should be used for conversion purposes if emissions and throughput are reported in different units</t>
  </si>
  <si>
    <t>Facility-Specific Distribution Segment Methane Intensity, normalized throughput</t>
  </si>
  <si>
    <t>Company-Wide Distribution Segment Methane Intensity, as reported throughput</t>
  </si>
  <si>
    <t>Total methane emissions from Row 31 / (Total methane throughput from Row 41 or Row 42 * methane density)
A methane density of 0.0192 metric tons per thousand cubic feet should be used for conversion purposes if emissions and throughput are reported in different units</t>
  </si>
  <si>
    <t>Company-Wide Distribution Segment Methane Intensity, normalized throughput</t>
  </si>
  <si>
    <r>
      <t>Total methane emissions (</t>
    </r>
    <r>
      <rPr>
        <sz val="10"/>
        <rFont val="Arial"/>
        <family val="2"/>
      </rPr>
      <t>metric tons</t>
    </r>
    <r>
      <rPr>
        <sz val="10"/>
        <color theme="1"/>
        <rFont val="Arial"/>
        <family val="2"/>
      </rPr>
      <t>) associated with natural gas distribution (Row 31)</t>
    </r>
  </si>
  <si>
    <t>Natural Gas Delivered to End Users, As Reported</t>
  </si>
  <si>
    <t>Volume of natural gas delivered to end users (thousand standard cubic feet) (sum of Row 37)</t>
  </si>
  <si>
    <t>Natural Gas Delivered to End Users, Normalized</t>
  </si>
  <si>
    <t>Normalized volume of natural gas delivered to end users (thousand standard cubic feet)  (sum of Row 38)</t>
  </si>
  <si>
    <t>Methane Content of Delivered Natural Gas</t>
  </si>
  <si>
    <t>Methane content of transported natural gas (percent) (Facility level, Row 36)</t>
  </si>
  <si>
    <t>Methane emissions intensity associated with natural gas distribution (percent) (Row 49)</t>
  </si>
  <si>
    <t>Normalized NGSI Methane Emissions Intensity</t>
  </si>
  <si>
    <t>Methane emissions intensity associated with natural gas distribution, calculated using normalized throughput (percent) (Row 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</si>
</sst>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00"/>
    <numFmt numFmtId="166" formatCode="0.0"/>
    <numFmt numFmtId="167" formatCode="0.000"/>
    <numFmt numFmtId="168" formatCode="0.0000%"/>
  </numFmts>
  <fonts count="62" x14ac:knownFonts="1">
    <font>
      <sz val="11"/>
      <color theme="1"/>
      <name val="Calibri"/>
      <family val="2"/>
      <scheme val="minor"/>
    </font>
    <font>
      <sz val="10"/>
      <color theme="1"/>
      <name val="Arial"/>
      <family val="2"/>
    </font>
    <font>
      <b/>
      <sz val="10"/>
      <color theme="1"/>
      <name val="Arial"/>
      <family val="2"/>
    </font>
    <font>
      <sz val="10"/>
      <name val="Arial"/>
      <family val="2"/>
    </font>
    <font>
      <i/>
      <sz val="10"/>
      <color theme="1"/>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name val="Arial"/>
      <family val="2"/>
    </font>
    <font>
      <b/>
      <sz val="10"/>
      <color rgb="FFFF0000"/>
      <name val="Arial"/>
      <family val="2"/>
    </font>
    <font>
      <sz val="11"/>
      <color rgb="FFFF0000"/>
      <name val="Calibri"/>
      <family val="2"/>
      <scheme val="minor"/>
    </font>
    <font>
      <b/>
      <sz val="12"/>
      <color theme="0"/>
      <name val="Arial"/>
      <family val="2"/>
    </font>
    <font>
      <sz val="8"/>
      <color theme="1" tint="0.499984740745262"/>
      <name val="Arial"/>
      <family val="2"/>
    </font>
    <font>
      <u/>
      <sz val="11"/>
      <color theme="10"/>
      <name val="Calibri"/>
      <family val="2"/>
      <scheme val="minor"/>
    </font>
    <font>
      <b/>
      <u/>
      <sz val="20"/>
      <color rgb="FFFF000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sz val="10"/>
      <color rgb="FFFF0000"/>
      <name val="Arial"/>
      <family val="2"/>
    </font>
    <font>
      <b/>
      <sz val="18"/>
      <color theme="0"/>
      <name val="Arial"/>
      <family val="2"/>
    </font>
    <font>
      <b/>
      <u/>
      <sz val="12"/>
      <color rgb="FFFF0000"/>
      <name val="Arial"/>
      <family val="2"/>
    </font>
    <font>
      <b/>
      <u/>
      <sz val="12"/>
      <color theme="0"/>
      <name val="Arial"/>
      <family val="2"/>
    </font>
    <font>
      <b/>
      <sz val="14"/>
      <color rgb="FFFF0000"/>
      <name val="Calibri"/>
      <family val="2"/>
      <scheme val="minor"/>
    </font>
    <font>
      <i/>
      <sz val="10"/>
      <name val="Arial"/>
      <family val="2"/>
    </font>
    <font>
      <b/>
      <sz val="14"/>
      <color theme="1"/>
      <name val="Arial"/>
      <family val="2"/>
    </font>
    <font>
      <b/>
      <sz val="11"/>
      <color theme="1"/>
      <name val="Arial"/>
      <family val="2"/>
    </font>
    <font>
      <b/>
      <sz val="16"/>
      <color rgb="FFFF0000"/>
      <name val="Arial"/>
      <family val="2"/>
    </font>
    <font>
      <i/>
      <sz val="8"/>
      <color theme="1"/>
      <name val="Arial"/>
      <family val="2"/>
    </font>
    <font>
      <b/>
      <sz val="14"/>
      <name val="Arial"/>
      <family val="2"/>
    </font>
    <font>
      <b/>
      <sz val="12"/>
      <color rgb="FF0070C0"/>
      <name val="Calibri"/>
      <family val="2"/>
      <scheme val="minor"/>
    </font>
    <font>
      <b/>
      <i/>
      <sz val="18"/>
      <color rgb="FFFF0000"/>
      <name val="Calibri"/>
      <family val="2"/>
      <scheme val="minor"/>
    </font>
    <font>
      <b/>
      <sz val="12"/>
      <color rgb="FFFF0000"/>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b/>
      <i/>
      <sz val="11"/>
      <color theme="1"/>
      <name val="Calibri"/>
      <family val="2"/>
      <scheme val="minor"/>
    </font>
    <font>
      <i/>
      <sz val="11"/>
      <color theme="1"/>
      <name val="Calibri"/>
      <family val="2"/>
      <scheme val="minor"/>
    </font>
    <font>
      <b/>
      <i/>
      <u/>
      <sz val="14"/>
      <color theme="1"/>
      <name val="Arial"/>
      <family val="2"/>
    </font>
    <font>
      <b/>
      <sz val="9"/>
      <color rgb="FFFF0000"/>
      <name val="Arial"/>
      <family val="2"/>
    </font>
    <font>
      <b/>
      <i/>
      <u/>
      <sz val="12"/>
      <color rgb="FF1A626C"/>
      <name val="Arial"/>
      <family val="2"/>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18"/>
      <color rgb="FFFF0000"/>
      <name val="Arial"/>
      <family val="2"/>
    </font>
    <font>
      <u/>
      <sz val="10"/>
      <color rgb="FFFF0000"/>
      <name val="Arial"/>
      <family val="2"/>
    </font>
    <font>
      <b/>
      <sz val="11"/>
      <name val="Calibri"/>
      <family val="2"/>
      <scheme val="minor"/>
    </font>
    <font>
      <sz val="9"/>
      <name val="Arial"/>
      <family val="2"/>
    </font>
    <font>
      <b/>
      <u/>
      <sz val="10"/>
      <color theme="1"/>
      <name val="Arial"/>
      <family val="2"/>
    </font>
    <font>
      <b/>
      <sz val="10"/>
      <color theme="0"/>
      <name val="Arial"/>
      <family val="2"/>
    </font>
    <font>
      <sz val="10"/>
      <color rgb="FF000000"/>
      <name val="Arial"/>
      <family val="2"/>
    </font>
    <font>
      <b/>
      <sz val="10"/>
      <color rgb="FF000000"/>
      <name val="Arial"/>
      <family val="2"/>
    </font>
    <font>
      <b/>
      <i/>
      <sz val="12"/>
      <color theme="0"/>
      <name val="Arial"/>
      <family val="2"/>
    </font>
    <font>
      <i/>
      <sz val="10"/>
      <color theme="0"/>
      <name val="Arial"/>
      <family val="2"/>
    </font>
    <font>
      <b/>
      <i/>
      <sz val="10"/>
      <color theme="0"/>
      <name val="Arial"/>
      <family val="2"/>
    </font>
    <font>
      <sz val="10"/>
      <color theme="1"/>
      <name val="Aptos Narrow"/>
      <family val="2"/>
    </font>
  </fonts>
  <fills count="20">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00B050"/>
        <bgColor indexed="64"/>
      </patternFill>
    </fill>
    <fill>
      <patternFill patternType="solid">
        <fgColor rgb="FFE2EFDA"/>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7030A0"/>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style="thick">
        <color auto="1"/>
      </left>
      <right style="thin">
        <color indexed="64"/>
      </right>
      <top/>
      <bottom style="thin">
        <color indexed="64"/>
      </bottom>
      <diagonal/>
    </border>
    <border>
      <left style="thick">
        <color indexed="64"/>
      </left>
      <right/>
      <top style="thin">
        <color rgb="FF000000"/>
      </top>
      <bottom style="thin">
        <color rgb="FF000000"/>
      </bottom>
      <diagonal/>
    </border>
    <border>
      <left/>
      <right/>
      <top style="thin">
        <color rgb="FF000000"/>
      </top>
      <bottom style="thin">
        <color rgb="FF000000"/>
      </bottom>
      <diagonal/>
    </border>
    <border>
      <left/>
      <right style="thick">
        <color indexed="64"/>
      </right>
      <top style="thin">
        <color rgb="FF000000"/>
      </top>
      <bottom style="thin">
        <color rgb="FF000000"/>
      </bottom>
      <diagonal/>
    </border>
    <border>
      <left style="thin">
        <color rgb="FF000000"/>
      </left>
      <right/>
      <top style="thin">
        <color rgb="FF000000"/>
      </top>
      <bottom style="thick">
        <color auto="1"/>
      </bottom>
      <diagonal/>
    </border>
    <border>
      <left/>
      <right/>
      <top style="thin">
        <color rgb="FF000000"/>
      </top>
      <bottom style="thick">
        <color auto="1"/>
      </bottom>
      <diagonal/>
    </border>
    <border>
      <left/>
      <right style="thick">
        <color auto="1"/>
      </right>
      <top style="thin">
        <color rgb="FF000000"/>
      </top>
      <bottom style="thick">
        <color auto="1"/>
      </bottom>
      <diagonal/>
    </border>
    <border>
      <left style="thick">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auto="1"/>
      </left>
      <right style="thick">
        <color auto="1"/>
      </right>
      <top style="thick">
        <color auto="1"/>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ck">
        <color indexed="64"/>
      </left>
      <right/>
      <top style="thin">
        <color indexed="64"/>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9" fontId="11" fillId="0" borderId="0" applyFont="0" applyFill="0" applyBorder="0" applyAlignment="0" applyProtection="0"/>
    <xf numFmtId="43" fontId="11" fillId="0" borderId="0" applyFont="0" applyFill="0" applyBorder="0" applyAlignment="0" applyProtection="0"/>
    <xf numFmtId="0" fontId="12" fillId="0" borderId="0"/>
    <xf numFmtId="0" fontId="11" fillId="0" borderId="0"/>
    <xf numFmtId="0" fontId="18" fillId="0" borderId="0" applyNumberFormat="0" applyFill="0" applyBorder="0" applyAlignment="0" applyProtection="0"/>
  </cellStyleXfs>
  <cellXfs count="468">
    <xf numFmtId="0" fontId="0" fillId="0" borderId="0" xfId="0"/>
    <xf numFmtId="0" fontId="1" fillId="0" borderId="0" xfId="0" applyFont="1" applyAlignment="1">
      <alignment wrapText="1"/>
    </xf>
    <xf numFmtId="0" fontId="2" fillId="0" borderId="0" xfId="0" applyFont="1" applyAlignment="1">
      <alignment wrapText="1"/>
    </xf>
    <xf numFmtId="0" fontId="1" fillId="0" borderId="0" xfId="0" applyFont="1"/>
    <xf numFmtId="0" fontId="2" fillId="0" borderId="0" xfId="0" applyFont="1"/>
    <xf numFmtId="0" fontId="1" fillId="0" borderId="0" xfId="0" applyFont="1" applyAlignment="1">
      <alignment horizontal="left" vertical="center" wrapText="1"/>
    </xf>
    <xf numFmtId="0" fontId="2" fillId="0" borderId="1" xfId="0" applyFont="1" applyBorder="1" applyAlignment="1">
      <alignment wrapText="1"/>
    </xf>
    <xf numFmtId="0" fontId="1" fillId="0" borderId="1" xfId="0" applyFont="1" applyBorder="1" applyAlignment="1">
      <alignment horizontal="left" vertical="center" wrapText="1"/>
    </xf>
    <xf numFmtId="0" fontId="1" fillId="2" borderId="1" xfId="0" applyFont="1" applyFill="1" applyBorder="1"/>
    <xf numFmtId="0" fontId="1" fillId="2" borderId="1" xfId="0" applyFont="1" applyFill="1" applyBorder="1" applyAlignment="1">
      <alignment vertical="center"/>
    </xf>
    <xf numFmtId="0" fontId="1" fillId="3" borderId="0" xfId="0" applyFont="1" applyFill="1" applyAlignment="1">
      <alignment wrapText="1"/>
    </xf>
    <xf numFmtId="0" fontId="1" fillId="3" borderId="0" xfId="0" applyFont="1" applyFill="1"/>
    <xf numFmtId="0" fontId="1" fillId="0" borderId="1" xfId="0" applyFont="1" applyBorder="1" applyAlignment="1">
      <alignment vertical="center"/>
    </xf>
    <xf numFmtId="0" fontId="1" fillId="0" borderId="1" xfId="0" applyFont="1" applyBorder="1" applyAlignment="1">
      <alignment horizontal="left" vertical="top" wrapText="1"/>
    </xf>
    <xf numFmtId="0" fontId="3" fillId="0" borderId="1" xfId="0" applyFont="1" applyBorder="1" applyAlignment="1">
      <alignment vertical="center" wrapText="1"/>
    </xf>
    <xf numFmtId="0" fontId="1" fillId="0" borderId="0" xfId="0" applyFont="1" applyAlignment="1">
      <alignment vertical="top" wrapText="1"/>
    </xf>
    <xf numFmtId="0" fontId="2" fillId="0" borderId="1" xfId="0" applyFont="1" applyBorder="1" applyAlignment="1">
      <alignment vertical="center" wrapText="1"/>
    </xf>
    <xf numFmtId="0" fontId="1" fillId="0" borderId="1" xfId="0" applyFont="1" applyBorder="1" applyAlignment="1">
      <alignment wrapText="1"/>
    </xf>
    <xf numFmtId="0" fontId="2" fillId="0" borderId="0" xfId="0" applyFont="1" applyAlignment="1">
      <alignment vertical="top" wrapText="1"/>
    </xf>
    <xf numFmtId="0" fontId="8" fillId="0" borderId="0" xfId="0" applyFont="1" applyAlignment="1">
      <alignment vertical="center"/>
    </xf>
    <xf numFmtId="0" fontId="1" fillId="0" borderId="0" xfId="0" applyFont="1" applyAlignment="1">
      <alignment vertical="top"/>
    </xf>
    <xf numFmtId="0" fontId="7" fillId="0" borderId="0" xfId="0" applyFont="1"/>
    <xf numFmtId="0" fontId="2" fillId="0" borderId="11" xfId="0" applyFont="1" applyBorder="1" applyAlignment="1">
      <alignment wrapText="1"/>
    </xf>
    <xf numFmtId="0" fontId="5" fillId="4" borderId="0" xfId="0" applyFont="1" applyFill="1"/>
    <xf numFmtId="0" fontId="1" fillId="4" borderId="0" xfId="0" applyFont="1" applyFill="1"/>
    <xf numFmtId="0" fontId="5" fillId="6" borderId="0" xfId="0" applyFont="1" applyFill="1"/>
    <xf numFmtId="0" fontId="1" fillId="6" borderId="0" xfId="0" applyFont="1" applyFill="1"/>
    <xf numFmtId="0" fontId="1" fillId="6" borderId="0" xfId="0" applyFont="1" applyFill="1" applyAlignment="1">
      <alignment wrapText="1"/>
    </xf>
    <xf numFmtId="0" fontId="2" fillId="6" borderId="0" xfId="0" applyFont="1" applyFill="1"/>
    <xf numFmtId="0" fontId="6" fillId="6" borderId="0" xfId="0" applyFont="1" applyFill="1"/>
    <xf numFmtId="0" fontId="7" fillId="6" borderId="0" xfId="0" applyFont="1" applyFill="1" applyAlignment="1">
      <alignment wrapText="1"/>
    </xf>
    <xf numFmtId="0" fontId="1" fillId="5" borderId="2" xfId="0" applyFont="1" applyFill="1" applyBorder="1"/>
    <xf numFmtId="0" fontId="2" fillId="0" borderId="10" xfId="0" applyFont="1" applyBorder="1"/>
    <xf numFmtId="0" fontId="2" fillId="0" borderId="13" xfId="0" applyFont="1" applyBorder="1" applyAlignment="1">
      <alignment horizontal="center"/>
    </xf>
    <xf numFmtId="0" fontId="1" fillId="5" borderId="16" xfId="0" applyFont="1" applyFill="1" applyBorder="1"/>
    <xf numFmtId="0" fontId="1" fillId="0" borderId="1" xfId="0" applyFont="1" applyBorder="1" applyAlignment="1">
      <alignment vertical="top" wrapText="1"/>
    </xf>
    <xf numFmtId="0" fontId="1" fillId="0" borderId="2" xfId="0" applyFont="1" applyBorder="1" applyAlignment="1">
      <alignment vertical="center" wrapText="1"/>
    </xf>
    <xf numFmtId="0" fontId="2" fillId="0" borderId="7" xfId="0" applyFont="1" applyBorder="1" applyAlignment="1">
      <alignment horizontal="center"/>
    </xf>
    <xf numFmtId="0" fontId="2" fillId="0" borderId="1" xfId="0" applyFont="1" applyBorder="1"/>
    <xf numFmtId="0" fontId="2" fillId="0" borderId="2" xfId="0" applyFont="1" applyBorder="1" applyAlignment="1">
      <alignment horizontal="center"/>
    </xf>
    <xf numFmtId="0" fontId="1" fillId="2" borderId="2" xfId="0" applyFont="1" applyFill="1" applyBorder="1" applyAlignment="1">
      <alignment vertical="center"/>
    </xf>
    <xf numFmtId="0" fontId="1" fillId="0" borderId="1" xfId="0" applyFont="1" applyBorder="1" applyAlignment="1">
      <alignment vertical="center" wrapText="1"/>
    </xf>
    <xf numFmtId="0" fontId="1" fillId="0" borderId="12" xfId="0" applyFont="1" applyBorder="1" applyAlignment="1">
      <alignment vertical="top" wrapText="1"/>
    </xf>
    <xf numFmtId="0" fontId="2" fillId="0" borderId="1" xfId="0" applyFont="1" applyBorder="1" applyAlignment="1">
      <alignment horizontal="center"/>
    </xf>
    <xf numFmtId="0" fontId="1" fillId="0" borderId="1" xfId="0" applyFont="1" applyBorder="1"/>
    <xf numFmtId="43" fontId="1" fillId="0" borderId="1" xfId="2" applyFont="1" applyFill="1" applyBorder="1" applyAlignment="1">
      <alignment vertical="center"/>
    </xf>
    <xf numFmtId="0" fontId="14" fillId="0" borderId="0" xfId="0" applyFont="1"/>
    <xf numFmtId="0" fontId="17" fillId="0" borderId="0" xfId="4" applyFont="1" applyAlignment="1">
      <alignment vertical="top" wrapText="1"/>
    </xf>
    <xf numFmtId="0" fontId="21" fillId="8" borderId="0" xfId="0" applyFont="1" applyFill="1"/>
    <xf numFmtId="0" fontId="0" fillId="8" borderId="0" xfId="0" applyFill="1"/>
    <xf numFmtId="0" fontId="1" fillId="0" borderId="0" xfId="0" applyFont="1" applyAlignment="1">
      <alignment horizontal="left" vertical="center"/>
    </xf>
    <xf numFmtId="0" fontId="1" fillId="0" borderId="0" xfId="0" applyFont="1" applyAlignment="1">
      <alignment vertical="center"/>
    </xf>
    <xf numFmtId="0" fontId="1" fillId="0" borderId="20" xfId="0" applyFont="1" applyBorder="1"/>
    <xf numFmtId="0" fontId="2" fillId="0" borderId="1" xfId="3" applyFont="1" applyBorder="1"/>
    <xf numFmtId="0" fontId="2" fillId="0" borderId="21" xfId="3" applyFont="1" applyBorder="1"/>
    <xf numFmtId="0" fontId="1" fillId="0" borderId="22" xfId="0" applyFont="1" applyBorder="1"/>
    <xf numFmtId="0" fontId="1" fillId="0" borderId="23" xfId="0" applyFont="1" applyBorder="1"/>
    <xf numFmtId="0" fontId="1" fillId="0" borderId="24" xfId="0" applyFont="1" applyBorder="1"/>
    <xf numFmtId="0" fontId="2" fillId="0" borderId="20" xfId="0" applyFont="1" applyBorder="1"/>
    <xf numFmtId="43" fontId="1" fillId="0" borderId="23" xfId="2" applyFont="1" applyFill="1" applyBorder="1" applyAlignment="1">
      <alignment vertical="center"/>
    </xf>
    <xf numFmtId="0" fontId="21" fillId="12" borderId="0" xfId="0" applyFont="1" applyFill="1"/>
    <xf numFmtId="0" fontId="0" fillId="12" borderId="0" xfId="0" applyFill="1"/>
    <xf numFmtId="0" fontId="24" fillId="0" borderId="0" xfId="0" applyFont="1" applyAlignment="1">
      <alignment wrapText="1"/>
    </xf>
    <xf numFmtId="0" fontId="1" fillId="0" borderId="21" xfId="0" applyFont="1" applyBorder="1"/>
    <xf numFmtId="0" fontId="1" fillId="0" borderId="20" xfId="0" applyFont="1" applyBorder="1" applyAlignment="1">
      <alignment vertical="center" wrapText="1"/>
    </xf>
    <xf numFmtId="0" fontId="1" fillId="0" borderId="22" xfId="0" applyFont="1" applyBorder="1" applyAlignment="1">
      <alignment vertical="center" wrapText="1"/>
    </xf>
    <xf numFmtId="0" fontId="3" fillId="0" borderId="23" xfId="0" applyFont="1" applyBorder="1" applyAlignment="1">
      <alignment vertical="center"/>
    </xf>
    <xf numFmtId="0" fontId="21" fillId="10" borderId="0" xfId="0" applyFont="1" applyFill="1"/>
    <xf numFmtId="0" fontId="0" fillId="10" borderId="0" xfId="0" applyFill="1"/>
    <xf numFmtId="0" fontId="2" fillId="0" borderId="0" xfId="0" applyFont="1" applyAlignment="1">
      <alignment horizontal="left" vertical="center" wrapText="1"/>
    </xf>
    <xf numFmtId="0" fontId="2" fillId="0" borderId="48" xfId="0" applyFont="1" applyBorder="1" applyAlignment="1">
      <alignment wrapText="1"/>
    </xf>
    <xf numFmtId="0" fontId="42" fillId="2" borderId="56" xfId="0" applyFont="1" applyFill="1" applyBorder="1" applyProtection="1">
      <protection locked="0"/>
    </xf>
    <xf numFmtId="0" fontId="42" fillId="2" borderId="58" xfId="0" applyFont="1" applyFill="1" applyBorder="1" applyProtection="1">
      <protection locked="0"/>
    </xf>
    <xf numFmtId="0" fontId="42" fillId="2" borderId="60" xfId="0" applyFont="1" applyFill="1" applyBorder="1" applyProtection="1">
      <protection locked="0"/>
    </xf>
    <xf numFmtId="0" fontId="42" fillId="2" borderId="62" xfId="0" applyFont="1" applyFill="1" applyBorder="1" applyProtection="1">
      <protection locked="0"/>
    </xf>
    <xf numFmtId="0" fontId="32" fillId="0" borderId="0" xfId="0" applyFont="1"/>
    <xf numFmtId="0" fontId="19" fillId="0" borderId="0" xfId="0" applyFont="1"/>
    <xf numFmtId="0" fontId="35" fillId="0" borderId="0" xfId="0" applyFont="1"/>
    <xf numFmtId="3" fontId="33" fillId="2" borderId="23" xfId="0" applyNumberFormat="1" applyFont="1" applyFill="1" applyBorder="1" applyAlignment="1" applyProtection="1">
      <alignment horizontal="center" vertical="center"/>
      <protection locked="0"/>
    </xf>
    <xf numFmtId="2" fontId="1" fillId="2" borderId="1" xfId="0" applyNumberFormat="1" applyFont="1" applyFill="1" applyBorder="1" applyAlignment="1" applyProtection="1">
      <alignment vertical="center"/>
      <protection locked="0"/>
    </xf>
    <xf numFmtId="2" fontId="1" fillId="2" borderId="1" xfId="0" applyNumberFormat="1" applyFont="1" applyFill="1" applyBorder="1" applyProtection="1">
      <protection locked="0"/>
    </xf>
    <xf numFmtId="0" fontId="20" fillId="0" borderId="65" xfId="0" applyFont="1" applyBorder="1" applyAlignment="1">
      <alignment horizontal="center" vertical="center" wrapText="1"/>
    </xf>
    <xf numFmtId="0" fontId="3" fillId="0" borderId="1" xfId="0" applyFont="1" applyBorder="1" applyAlignment="1">
      <alignment horizontal="left" vertical="top" wrapText="1"/>
    </xf>
    <xf numFmtId="0" fontId="3" fillId="0" borderId="21" xfId="0" applyFont="1" applyBorder="1" applyAlignment="1">
      <alignment horizontal="left" vertical="center" wrapText="1"/>
    </xf>
    <xf numFmtId="0" fontId="2" fillId="7" borderId="7" xfId="0" applyFont="1" applyFill="1" applyBorder="1" applyAlignment="1">
      <alignment horizontal="center"/>
    </xf>
    <xf numFmtId="168" fontId="1" fillId="10" borderId="44" xfId="1" applyNumberFormat="1" applyFont="1" applyFill="1" applyBorder="1" applyAlignment="1">
      <alignment horizontal="center" vertical="center"/>
    </xf>
    <xf numFmtId="4" fontId="1" fillId="10" borderId="2" xfId="0" applyNumberFormat="1" applyFont="1" applyFill="1" applyBorder="1" applyAlignment="1">
      <alignment horizontal="center" vertical="center"/>
    </xf>
    <xf numFmtId="165" fontId="1" fillId="10" borderId="2" xfId="0" applyNumberFormat="1" applyFont="1" applyFill="1" applyBorder="1" applyAlignment="1">
      <alignment horizontal="center" vertical="center"/>
    </xf>
    <xf numFmtId="164" fontId="1" fillId="10" borderId="2" xfId="1" applyNumberFormat="1" applyFont="1" applyFill="1" applyBorder="1" applyAlignment="1">
      <alignment horizontal="center" vertical="center"/>
    </xf>
    <xf numFmtId="10" fontId="1" fillId="10" borderId="2" xfId="1" applyNumberFormat="1" applyFont="1" applyFill="1" applyBorder="1" applyAlignment="1">
      <alignment horizontal="center" vertical="center"/>
    </xf>
    <xf numFmtId="0" fontId="0" fillId="0" borderId="17" xfId="0" applyBorder="1"/>
    <xf numFmtId="0" fontId="2" fillId="0" borderId="18" xfId="0" applyFont="1" applyBorder="1"/>
    <xf numFmtId="0" fontId="2" fillId="0" borderId="19" xfId="0" applyFont="1" applyBorder="1" applyAlignment="1">
      <alignment wrapText="1"/>
    </xf>
    <xf numFmtId="0" fontId="13" fillId="0" borderId="20" xfId="0" applyFont="1" applyBorder="1" applyAlignment="1">
      <alignment vertical="center" wrapText="1"/>
    </xf>
    <xf numFmtId="0" fontId="2" fillId="0" borderId="20" xfId="0" applyFont="1" applyBorder="1" applyAlignment="1">
      <alignment vertical="center" wrapText="1"/>
    </xf>
    <xf numFmtId="0" fontId="1" fillId="0" borderId="21" xfId="0" applyFont="1" applyBorder="1" applyAlignment="1">
      <alignment horizontal="left" vertical="center" wrapText="1"/>
    </xf>
    <xf numFmtId="0" fontId="3" fillId="0" borderId="21" xfId="0" applyFont="1" applyBorder="1" applyAlignment="1">
      <alignment horizontal="left" vertical="top" wrapText="1"/>
    </xf>
    <xf numFmtId="0" fontId="2" fillId="7" borderId="20" xfId="0" applyFont="1" applyFill="1" applyBorder="1" applyAlignment="1">
      <alignment vertical="center" wrapText="1"/>
    </xf>
    <xf numFmtId="0" fontId="16" fillId="0" borderId="0" xfId="0" applyFont="1"/>
    <xf numFmtId="0" fontId="0" fillId="0" borderId="0" xfId="0" applyAlignment="1">
      <alignment wrapText="1"/>
    </xf>
    <xf numFmtId="3" fontId="33" fillId="2" borderId="69" xfId="0" applyNumberFormat="1" applyFont="1" applyFill="1" applyBorder="1" applyAlignment="1" applyProtection="1">
      <alignment horizontal="center" vertical="center"/>
      <protection locked="0"/>
    </xf>
    <xf numFmtId="4" fontId="1" fillId="10" borderId="69" xfId="0" applyNumberFormat="1" applyFont="1" applyFill="1" applyBorder="1" applyAlignment="1">
      <alignment horizontal="center" vertical="center"/>
    </xf>
    <xf numFmtId="2" fontId="1" fillId="16" borderId="69" xfId="0" applyNumberFormat="1" applyFont="1" applyFill="1" applyBorder="1" applyProtection="1">
      <protection locked="0"/>
    </xf>
    <xf numFmtId="167" fontId="1" fillId="17" borderId="69" xfId="0" applyNumberFormat="1" applyFont="1" applyFill="1" applyBorder="1" applyAlignment="1" applyProtection="1">
      <alignment horizontal="center" vertical="center"/>
      <protection locked="0"/>
    </xf>
    <xf numFmtId="0" fontId="0" fillId="18" borderId="71" xfId="0" applyFill="1" applyBorder="1"/>
    <xf numFmtId="2" fontId="1" fillId="18" borderId="1" xfId="0" applyNumberFormat="1" applyFont="1" applyFill="1" applyBorder="1" applyProtection="1">
      <protection locked="0"/>
    </xf>
    <xf numFmtId="2" fontId="1" fillId="16" borderId="1" xfId="0" applyNumberFormat="1" applyFont="1" applyFill="1" applyBorder="1" applyProtection="1">
      <protection locked="0"/>
    </xf>
    <xf numFmtId="2" fontId="1" fillId="16" borderId="23" xfId="0" applyNumberFormat="1" applyFont="1" applyFill="1" applyBorder="1" applyProtection="1">
      <protection locked="0"/>
    </xf>
    <xf numFmtId="2" fontId="1" fillId="16" borderId="10" xfId="0" applyNumberFormat="1" applyFont="1" applyFill="1" applyBorder="1" applyProtection="1">
      <protection locked="0"/>
    </xf>
    <xf numFmtId="167" fontId="1" fillId="17" borderId="1" xfId="0" applyNumberFormat="1" applyFont="1" applyFill="1" applyBorder="1" applyAlignment="1" applyProtection="1">
      <alignment horizontal="center" vertical="center"/>
      <protection locked="0"/>
    </xf>
    <xf numFmtId="166" fontId="1" fillId="17" borderId="1" xfId="0" applyNumberFormat="1" applyFont="1" applyFill="1" applyBorder="1" applyAlignment="1" applyProtection="1">
      <alignment horizontal="center" vertical="center"/>
      <protection locked="0"/>
    </xf>
    <xf numFmtId="164" fontId="1" fillId="17" borderId="1" xfId="1" applyNumberFormat="1" applyFont="1" applyFill="1" applyBorder="1" applyAlignment="1" applyProtection="1">
      <alignment horizontal="center" vertical="center"/>
      <protection locked="0"/>
    </xf>
    <xf numFmtId="0" fontId="28" fillId="19" borderId="0" xfId="0" applyFont="1" applyFill="1"/>
    <xf numFmtId="0" fontId="0" fillId="19" borderId="0" xfId="0" applyFill="1"/>
    <xf numFmtId="0" fontId="7" fillId="19" borderId="20" xfId="0" applyFont="1" applyFill="1" applyBorder="1"/>
    <xf numFmtId="0" fontId="7" fillId="19" borderId="1" xfId="0" applyFont="1" applyFill="1" applyBorder="1"/>
    <xf numFmtId="0" fontId="7" fillId="19" borderId="21" xfId="0" applyFont="1" applyFill="1" applyBorder="1"/>
    <xf numFmtId="0" fontId="55" fillId="19" borderId="1" xfId="0" applyFont="1" applyFill="1" applyBorder="1"/>
    <xf numFmtId="0" fontId="55" fillId="19" borderId="1" xfId="3" applyFont="1" applyFill="1" applyBorder="1"/>
    <xf numFmtId="0" fontId="55" fillId="19" borderId="21" xfId="3" applyFont="1" applyFill="1" applyBorder="1"/>
    <xf numFmtId="0" fontId="7" fillId="19" borderId="22" xfId="0" applyFont="1" applyFill="1" applyBorder="1"/>
    <xf numFmtId="0" fontId="7" fillId="19" borderId="23" xfId="0" applyFont="1" applyFill="1" applyBorder="1"/>
    <xf numFmtId="0" fontId="7" fillId="19" borderId="24" xfId="0" applyFont="1" applyFill="1" applyBorder="1"/>
    <xf numFmtId="0" fontId="55" fillId="19" borderId="20" xfId="0" applyFont="1" applyFill="1" applyBorder="1"/>
    <xf numFmtId="0" fontId="55" fillId="19" borderId="1" xfId="0" applyFont="1" applyFill="1" applyBorder="1" applyAlignment="1">
      <alignment horizontal="center"/>
    </xf>
    <xf numFmtId="0" fontId="7" fillId="19" borderId="1" xfId="0" applyFont="1" applyFill="1" applyBorder="1" applyAlignment="1">
      <alignment vertical="center"/>
    </xf>
    <xf numFmtId="43" fontId="7" fillId="19" borderId="1" xfId="2" applyFont="1" applyFill="1" applyBorder="1" applyAlignment="1">
      <alignment vertical="center"/>
    </xf>
    <xf numFmtId="43" fontId="7" fillId="19" borderId="1" xfId="2" applyFont="1" applyFill="1" applyBorder="1" applyAlignment="1" applyProtection="1">
      <alignment vertical="center"/>
      <protection locked="0"/>
    </xf>
    <xf numFmtId="0" fontId="7" fillId="19" borderId="1" xfId="0" applyFont="1" applyFill="1" applyBorder="1" applyAlignment="1">
      <alignment vertical="center" wrapText="1"/>
    </xf>
    <xf numFmtId="0" fontId="7" fillId="19" borderId="23" xfId="0" applyFont="1" applyFill="1" applyBorder="1" applyAlignment="1">
      <alignment vertical="center"/>
    </xf>
    <xf numFmtId="43" fontId="7" fillId="19" borderId="23" xfId="2" applyFont="1" applyFill="1" applyBorder="1" applyAlignment="1">
      <alignment vertical="center"/>
    </xf>
    <xf numFmtId="0" fontId="4" fillId="19" borderId="22" xfId="0" applyFont="1" applyFill="1" applyBorder="1"/>
    <xf numFmtId="0" fontId="29" fillId="19" borderId="23" xfId="0" applyFont="1" applyFill="1" applyBorder="1" applyAlignment="1">
      <alignment vertical="center" wrapText="1"/>
    </xf>
    <xf numFmtId="43" fontId="4" fillId="19" borderId="23" xfId="2" applyFont="1" applyFill="1" applyBorder="1" applyAlignment="1">
      <alignment vertical="center"/>
    </xf>
    <xf numFmtId="0" fontId="4" fillId="19" borderId="23" xfId="0" applyFont="1" applyFill="1" applyBorder="1" applyAlignment="1">
      <alignment vertical="center"/>
    </xf>
    <xf numFmtId="0" fontId="59" fillId="19" borderId="41" xfId="0" applyFont="1" applyFill="1" applyBorder="1"/>
    <xf numFmtId="0" fontId="59" fillId="19" borderId="10" xfId="0" applyFont="1" applyFill="1" applyBorder="1"/>
    <xf numFmtId="0" fontId="59" fillId="19" borderId="42" xfId="0" applyFont="1" applyFill="1" applyBorder="1"/>
    <xf numFmtId="0" fontId="59" fillId="19" borderId="20" xfId="0" applyFont="1" applyFill="1" applyBorder="1"/>
    <xf numFmtId="0" fontId="60" fillId="19" borderId="1" xfId="0" applyFont="1" applyFill="1" applyBorder="1"/>
    <xf numFmtId="0" fontId="60" fillId="19" borderId="1" xfId="3" applyFont="1" applyFill="1" applyBorder="1"/>
    <xf numFmtId="0" fontId="59" fillId="19" borderId="1" xfId="0" applyFont="1" applyFill="1" applyBorder="1"/>
    <xf numFmtId="0" fontId="60" fillId="19" borderId="21" xfId="3" applyFont="1" applyFill="1" applyBorder="1"/>
    <xf numFmtId="0" fontId="59" fillId="19" borderId="22" xfId="0" applyFont="1" applyFill="1" applyBorder="1"/>
    <xf numFmtId="0" fontId="59" fillId="19" borderId="23" xfId="0" applyFont="1" applyFill="1" applyBorder="1"/>
    <xf numFmtId="0" fontId="59" fillId="19" borderId="24" xfId="0" applyFont="1" applyFill="1" applyBorder="1"/>
    <xf numFmtId="0" fontId="60" fillId="19" borderId="20" xfId="0" applyFont="1" applyFill="1" applyBorder="1"/>
    <xf numFmtId="0" fontId="60" fillId="19" borderId="1" xfId="0" applyFont="1" applyFill="1" applyBorder="1" applyAlignment="1">
      <alignment horizontal="center"/>
    </xf>
    <xf numFmtId="0" fontId="59" fillId="19" borderId="1" xfId="0" applyFont="1" applyFill="1" applyBorder="1" applyAlignment="1">
      <alignment vertical="center"/>
    </xf>
    <xf numFmtId="43" fontId="59" fillId="19" borderId="1" xfId="2" applyFont="1" applyFill="1" applyBorder="1" applyAlignment="1">
      <alignment vertical="center"/>
    </xf>
    <xf numFmtId="0" fontId="59" fillId="19" borderId="1" xfId="0" applyFont="1" applyFill="1" applyBorder="1" applyAlignment="1">
      <alignment vertical="center" wrapText="1"/>
    </xf>
    <xf numFmtId="0" fontId="1" fillId="0" borderId="21" xfId="0" applyFont="1" applyBorder="1" applyAlignment="1">
      <alignment horizontal="left" vertical="top" wrapText="1"/>
    </xf>
    <xf numFmtId="0" fontId="2" fillId="0" borderId="3" xfId="0" applyFont="1" applyBorder="1" applyAlignment="1">
      <alignment horizontal="center"/>
    </xf>
    <xf numFmtId="0" fontId="36" fillId="10" borderId="25" xfId="0" applyFont="1" applyFill="1" applyBorder="1"/>
    <xf numFmtId="0" fontId="0" fillId="10" borderId="27" xfId="0" applyFill="1" applyBorder="1"/>
    <xf numFmtId="0" fontId="39" fillId="10" borderId="20" xfId="0" applyFont="1" applyFill="1" applyBorder="1" applyAlignment="1">
      <alignment horizontal="left" vertical="center"/>
    </xf>
    <xf numFmtId="168" fontId="39" fillId="10" borderId="21" xfId="0" applyNumberFormat="1" applyFont="1" applyFill="1" applyBorder="1" applyAlignment="1">
      <alignment horizontal="center" vertical="center"/>
    </xf>
    <xf numFmtId="0" fontId="40" fillId="0" borderId="0" xfId="0" applyFont="1" applyAlignment="1">
      <alignment wrapText="1"/>
    </xf>
    <xf numFmtId="0" fontId="41" fillId="0" borderId="55" xfId="0" applyFont="1" applyBorder="1"/>
    <xf numFmtId="0" fontId="43" fillId="10" borderId="57" xfId="0" applyFont="1" applyFill="1" applyBorder="1" applyAlignment="1">
      <alignment horizontal="center" vertical="center" wrapText="1"/>
    </xf>
    <xf numFmtId="0" fontId="31" fillId="0" borderId="0" xfId="0" applyFont="1" applyAlignment="1">
      <alignment horizontal="center" vertical="center" wrapText="1"/>
    </xf>
    <xf numFmtId="0" fontId="10" fillId="0" borderId="0" xfId="0" applyFont="1" applyAlignment="1">
      <alignment horizontal="center" vertical="center" wrapText="1"/>
    </xf>
    <xf numFmtId="0" fontId="55" fillId="15" borderId="57" xfId="0" applyFont="1" applyFill="1" applyBorder="1" applyAlignment="1">
      <alignment horizontal="center" vertical="center" wrapText="1"/>
    </xf>
    <xf numFmtId="0" fontId="9" fillId="0" borderId="0" xfId="0" applyFont="1" applyAlignment="1">
      <alignment horizontal="left" vertical="center" wrapText="1"/>
    </xf>
    <xf numFmtId="0" fontId="0" fillId="0" borderId="18" xfId="0" applyBorder="1"/>
    <xf numFmtId="0" fontId="1" fillId="0" borderId="19" xfId="0" applyFont="1" applyBorder="1" applyAlignment="1">
      <alignment wrapText="1"/>
    </xf>
    <xf numFmtId="0" fontId="5" fillId="3" borderId="20" xfId="0" applyFont="1" applyFill="1" applyBorder="1"/>
    <xf numFmtId="0" fontId="6" fillId="3" borderId="1" xfId="0" applyFont="1" applyFill="1" applyBorder="1"/>
    <xf numFmtId="0" fontId="5" fillId="3" borderId="1" xfId="0" applyFont="1" applyFill="1" applyBorder="1"/>
    <xf numFmtId="0" fontId="1" fillId="3" borderId="21" xfId="0" applyFont="1" applyFill="1" applyBorder="1"/>
    <xf numFmtId="0" fontId="2" fillId="0" borderId="20" xfId="0" applyFont="1" applyBorder="1" applyAlignment="1">
      <alignment wrapText="1"/>
    </xf>
    <xf numFmtId="0" fontId="2" fillId="10" borderId="1" xfId="0" applyFont="1" applyFill="1" applyBorder="1" applyAlignment="1">
      <alignment horizontal="center"/>
    </xf>
    <xf numFmtId="4" fontId="1" fillId="0" borderId="0" xfId="0" applyNumberFormat="1" applyFont="1" applyAlignment="1">
      <alignment horizontal="center" wrapText="1"/>
    </xf>
    <xf numFmtId="0" fontId="3" fillId="0" borderId="20" xfId="0" applyFont="1" applyBorder="1" applyAlignment="1">
      <alignment horizontal="left" vertical="center" wrapText="1"/>
    </xf>
    <xf numFmtId="0" fontId="18" fillId="0" borderId="1" xfId="5" applyBorder="1" applyAlignment="1" applyProtection="1">
      <alignment horizontal="left" wrapText="1"/>
    </xf>
    <xf numFmtId="0" fontId="18" fillId="0" borderId="21" xfId="5" applyBorder="1" applyAlignment="1" applyProtection="1">
      <alignment horizontal="left" wrapText="1"/>
    </xf>
    <xf numFmtId="0" fontId="1" fillId="0" borderId="20" xfId="0" applyFont="1" applyBorder="1" applyAlignment="1">
      <alignment horizontal="left" vertical="center" wrapText="1"/>
    </xf>
    <xf numFmtId="4" fontId="1" fillId="0" borderId="0" xfId="0" applyNumberFormat="1" applyFont="1" applyAlignment="1">
      <alignment wrapText="1"/>
    </xf>
    <xf numFmtId="0" fontId="53" fillId="0" borderId="20" xfId="0" applyFont="1" applyBorder="1" applyAlignment="1">
      <alignment horizontal="left"/>
    </xf>
    <xf numFmtId="0" fontId="14" fillId="13" borderId="74" xfId="0" applyFont="1" applyFill="1" applyBorder="1" applyAlignment="1">
      <alignment horizontal="center" wrapText="1"/>
    </xf>
    <xf numFmtId="0" fontId="2" fillId="0" borderId="22" xfId="0" applyFont="1" applyBorder="1" applyAlignment="1">
      <alignment vertical="center" wrapText="1"/>
    </xf>
    <xf numFmtId="4" fontId="1" fillId="13" borderId="74" xfId="0" applyNumberFormat="1" applyFont="1" applyFill="1" applyBorder="1" applyAlignment="1">
      <alignment horizontal="center" wrapText="1"/>
    </xf>
    <xf numFmtId="0" fontId="2" fillId="0" borderId="0" xfId="0" applyFont="1" applyAlignment="1">
      <alignment vertical="center" wrapText="1"/>
    </xf>
    <xf numFmtId="3" fontId="33" fillId="0" borderId="0" xfId="0" applyNumberFormat="1" applyFont="1" applyAlignment="1">
      <alignment horizontal="center" vertical="center"/>
    </xf>
    <xf numFmtId="0" fontId="1" fillId="0" borderId="30" xfId="0" applyFont="1" applyBorder="1"/>
    <xf numFmtId="0" fontId="5" fillId="6" borderId="33" xfId="0" applyFont="1" applyFill="1" applyBorder="1"/>
    <xf numFmtId="0" fontId="1" fillId="6" borderId="34" xfId="0" applyFont="1" applyFill="1" applyBorder="1"/>
    <xf numFmtId="0" fontId="2" fillId="0" borderId="21" xfId="0" applyFont="1" applyBorder="1"/>
    <xf numFmtId="0" fontId="14" fillId="13" borderId="58" xfId="0" applyFont="1" applyFill="1" applyBorder="1" applyAlignment="1">
      <alignment horizontal="center" wrapText="1"/>
    </xf>
    <xf numFmtId="4" fontId="1" fillId="13" borderId="60" xfId="0" applyNumberFormat="1" applyFont="1" applyFill="1" applyBorder="1" applyAlignment="1">
      <alignment horizontal="center" wrapText="1"/>
    </xf>
    <xf numFmtId="0" fontId="1" fillId="0" borderId="21" xfId="0" applyFont="1" applyBorder="1" applyAlignment="1">
      <alignment vertical="center"/>
    </xf>
    <xf numFmtId="0" fontId="1" fillId="0" borderId="41" xfId="0" applyFont="1" applyBorder="1" applyAlignment="1">
      <alignment vertical="center" wrapText="1"/>
    </xf>
    <xf numFmtId="0" fontId="1" fillId="0" borderId="24" xfId="0" applyFont="1" applyBorder="1" applyAlignment="1">
      <alignment vertical="center"/>
    </xf>
    <xf numFmtId="0" fontId="1" fillId="0" borderId="26" xfId="0" applyFont="1" applyBorder="1" applyAlignment="1">
      <alignment vertical="center" wrapText="1"/>
    </xf>
    <xf numFmtId="2" fontId="1" fillId="0" borderId="0" xfId="0" applyNumberFormat="1" applyFont="1"/>
    <xf numFmtId="2" fontId="1" fillId="0" borderId="26" xfId="0" applyNumberFormat="1" applyFont="1" applyBorder="1"/>
    <xf numFmtId="0" fontId="1" fillId="0" borderId="29" xfId="0" applyFont="1" applyBorder="1"/>
    <xf numFmtId="0" fontId="1" fillId="6" borderId="34" xfId="0" applyFont="1" applyFill="1" applyBorder="1" applyAlignment="1">
      <alignment wrapText="1"/>
    </xf>
    <xf numFmtId="0" fontId="2" fillId="0" borderId="21" xfId="0" applyFont="1" applyBorder="1" applyAlignment="1">
      <alignment wrapText="1"/>
    </xf>
    <xf numFmtId="0" fontId="14" fillId="0" borderId="21" xfId="0" applyFont="1" applyBorder="1" applyAlignment="1">
      <alignment wrapText="1"/>
    </xf>
    <xf numFmtId="4" fontId="1" fillId="10" borderId="1" xfId="0" applyNumberFormat="1" applyFont="1" applyFill="1" applyBorder="1" applyAlignment="1">
      <alignment horizontal="center" vertical="center"/>
    </xf>
    <xf numFmtId="4" fontId="1" fillId="7" borderId="1" xfId="0" applyNumberFormat="1" applyFont="1" applyFill="1" applyBorder="1" applyAlignment="1">
      <alignment horizontal="left" vertical="center"/>
    </xf>
    <xf numFmtId="0" fontId="1" fillId="0" borderId="21" xfId="0" applyFont="1" applyBorder="1" applyAlignment="1">
      <alignment vertical="center" wrapText="1"/>
    </xf>
    <xf numFmtId="0" fontId="2" fillId="0" borderId="22" xfId="0" applyFont="1" applyBorder="1" applyAlignment="1">
      <alignment wrapText="1"/>
    </xf>
    <xf numFmtId="4" fontId="1" fillId="10" borderId="23" xfId="0" applyNumberFormat="1" applyFont="1" applyFill="1" applyBorder="1" applyAlignment="1">
      <alignment horizontal="center" vertical="center"/>
    </xf>
    <xf numFmtId="0" fontId="1" fillId="0" borderId="36" xfId="0" applyFont="1" applyBorder="1"/>
    <xf numFmtId="0" fontId="1" fillId="0" borderId="37" xfId="0" applyFont="1" applyBorder="1" applyAlignment="1">
      <alignment wrapText="1"/>
    </xf>
    <xf numFmtId="4" fontId="1" fillId="13" borderId="62" xfId="0" applyNumberFormat="1" applyFont="1" applyFill="1" applyBorder="1" applyAlignment="1">
      <alignment horizontal="center" wrapText="1"/>
    </xf>
    <xf numFmtId="0" fontId="2" fillId="10" borderId="21" xfId="0" applyFont="1" applyFill="1" applyBorder="1" applyAlignment="1">
      <alignment horizontal="center"/>
    </xf>
    <xf numFmtId="0" fontId="2" fillId="7" borderId="22" xfId="0" applyFont="1" applyFill="1" applyBorder="1" applyAlignment="1">
      <alignment wrapText="1"/>
    </xf>
    <xf numFmtId="4" fontId="1" fillId="10" borderId="24" xfId="0" applyNumberFormat="1" applyFont="1" applyFill="1" applyBorder="1" applyAlignment="1">
      <alignment horizontal="center" vertical="center"/>
    </xf>
    <xf numFmtId="4" fontId="1" fillId="0" borderId="0" xfId="0" applyNumberFormat="1" applyFont="1" applyAlignment="1">
      <alignment horizontal="center" vertical="center"/>
    </xf>
    <xf numFmtId="0" fontId="3" fillId="0" borderId="20" xfId="0" applyFont="1" applyBorder="1" applyAlignment="1">
      <alignment vertical="center" wrapText="1"/>
    </xf>
    <xf numFmtId="0" fontId="1" fillId="7" borderId="21" xfId="0" applyFont="1" applyFill="1" applyBorder="1" applyAlignment="1">
      <alignment vertical="center" wrapText="1"/>
    </xf>
    <xf numFmtId="0" fontId="1" fillId="11" borderId="60" xfId="0" applyFont="1" applyFill="1" applyBorder="1"/>
    <xf numFmtId="9" fontId="1" fillId="10" borderId="1" xfId="1" applyFont="1" applyFill="1" applyBorder="1" applyAlignment="1" applyProtection="1">
      <alignment horizontal="center" vertical="center"/>
    </xf>
    <xf numFmtId="3" fontId="1" fillId="10" borderId="1" xfId="0" applyNumberFormat="1" applyFont="1" applyFill="1" applyBorder="1" applyAlignment="1">
      <alignment horizontal="center" vertical="center"/>
    </xf>
    <xf numFmtId="0" fontId="1" fillId="7" borderId="24" xfId="0" applyFont="1" applyFill="1" applyBorder="1" applyAlignment="1">
      <alignment vertical="center" wrapText="1"/>
    </xf>
    <xf numFmtId="4" fontId="2" fillId="0" borderId="0" xfId="0" applyNumberFormat="1" applyFont="1" applyAlignment="1">
      <alignment horizontal="center" vertical="center"/>
    </xf>
    <xf numFmtId="0" fontId="1" fillId="0" borderId="0" xfId="0" applyFont="1" applyAlignment="1">
      <alignment vertical="center" wrapText="1"/>
    </xf>
    <xf numFmtId="4" fontId="1" fillId="13" borderId="55" xfId="0" applyNumberFormat="1" applyFont="1" applyFill="1" applyBorder="1" applyAlignment="1">
      <alignment horizontal="center" vertical="center" wrapText="1"/>
    </xf>
    <xf numFmtId="9" fontId="0" fillId="0" borderId="0" xfId="1" applyFont="1" applyAlignment="1" applyProtection="1"/>
    <xf numFmtId="0" fontId="2" fillId="0" borderId="33" xfId="0" applyFont="1" applyBorder="1" applyAlignment="1">
      <alignment wrapText="1"/>
    </xf>
    <xf numFmtId="0" fontId="1" fillId="13" borderId="60" xfId="0" applyFont="1" applyFill="1" applyBorder="1"/>
    <xf numFmtId="168" fontId="1" fillId="10" borderId="1" xfId="1" applyNumberFormat="1" applyFont="1" applyFill="1" applyBorder="1" applyAlignment="1" applyProtection="1">
      <alignment horizontal="center" vertical="center"/>
    </xf>
    <xf numFmtId="0" fontId="43" fillId="10" borderId="28" xfId="0" applyFont="1" applyFill="1" applyBorder="1" applyAlignment="1">
      <alignment horizontal="center" vertical="center" wrapText="1"/>
    </xf>
    <xf numFmtId="0" fontId="10" fillId="0" borderId="0" xfId="0" applyFont="1" applyAlignment="1">
      <alignment horizontal="left" vertical="center" wrapText="1"/>
    </xf>
    <xf numFmtId="0" fontId="10" fillId="0" borderId="29" xfId="0" applyFont="1" applyBorder="1" applyAlignment="1">
      <alignment horizontal="left" vertical="center" wrapText="1"/>
    </xf>
    <xf numFmtId="0" fontId="9" fillId="0" borderId="30" xfId="0" applyFont="1" applyBorder="1" applyAlignment="1">
      <alignment horizontal="left" vertical="center" wrapText="1"/>
    </xf>
    <xf numFmtId="0" fontId="7" fillId="6" borderId="34" xfId="0" applyFont="1" applyFill="1" applyBorder="1" applyAlignment="1">
      <alignment wrapText="1"/>
    </xf>
    <xf numFmtId="0" fontId="3" fillId="0" borderId="1" xfId="0" applyFont="1" applyBorder="1" applyAlignment="1">
      <alignment horizontal="left" vertical="center" wrapText="1"/>
    </xf>
    <xf numFmtId="0" fontId="53" fillId="0" borderId="0" xfId="0" applyFont="1" applyAlignment="1">
      <alignment horizontal="left"/>
    </xf>
    <xf numFmtId="0" fontId="1" fillId="0" borderId="42" xfId="0" applyFont="1" applyBorder="1" applyAlignment="1">
      <alignment vertical="center"/>
    </xf>
    <xf numFmtId="0" fontId="1" fillId="0" borderId="26" xfId="0" applyFont="1" applyBorder="1" applyAlignment="1">
      <alignment vertical="center"/>
    </xf>
    <xf numFmtId="0" fontId="0" fillId="0" borderId="29" xfId="0" applyBorder="1"/>
    <xf numFmtId="0" fontId="1" fillId="0" borderId="30" xfId="0" applyFont="1" applyBorder="1" applyAlignment="1">
      <alignment wrapText="1"/>
    </xf>
    <xf numFmtId="0" fontId="2" fillId="6" borderId="34" xfId="0" applyFont="1" applyFill="1" applyBorder="1"/>
    <xf numFmtId="4" fontId="1" fillId="7" borderId="23" xfId="0" applyNumberFormat="1" applyFont="1" applyFill="1" applyBorder="1" applyAlignment="1">
      <alignment horizontal="left" vertical="center"/>
    </xf>
    <xf numFmtId="0" fontId="1" fillId="0" borderId="24" xfId="0" applyFont="1" applyBorder="1" applyAlignment="1">
      <alignment vertical="center" wrapText="1"/>
    </xf>
    <xf numFmtId="0" fontId="2" fillId="10" borderId="2" xfId="0" applyFont="1" applyFill="1" applyBorder="1" applyAlignment="1">
      <alignment horizontal="center"/>
    </xf>
    <xf numFmtId="0" fontId="1" fillId="0" borderId="33" xfId="0" applyFont="1" applyBorder="1"/>
    <xf numFmtId="0" fontId="1" fillId="0" borderId="29" xfId="0" applyFont="1" applyBorder="1" applyAlignment="1">
      <alignment vertical="top" wrapText="1"/>
    </xf>
    <xf numFmtId="0" fontId="3" fillId="0" borderId="1" xfId="0" applyFont="1" applyBorder="1" applyAlignment="1">
      <alignment vertical="top" wrapText="1"/>
    </xf>
    <xf numFmtId="0" fontId="3" fillId="0" borderId="21" xfId="0" applyFont="1" applyBorder="1" applyAlignment="1">
      <alignment vertical="top" wrapText="1"/>
    </xf>
    <xf numFmtId="0" fontId="0" fillId="0" borderId="65" xfId="0" applyBorder="1" applyAlignment="1">
      <alignment vertical="center" wrapText="1"/>
    </xf>
    <xf numFmtId="0" fontId="0" fillId="0" borderId="65" xfId="0" applyBorder="1" applyAlignment="1">
      <alignment vertical="center"/>
    </xf>
    <xf numFmtId="0" fontId="45" fillId="0" borderId="25" xfId="5" applyFont="1" applyFill="1" applyBorder="1" applyAlignment="1" applyProtection="1">
      <alignment horizontal="center" vertical="center"/>
      <protection locked="0"/>
    </xf>
    <xf numFmtId="0" fontId="45" fillId="0" borderId="27" xfId="5" applyFont="1" applyFill="1" applyBorder="1" applyAlignment="1" applyProtection="1">
      <alignment horizontal="center" vertical="center"/>
      <protection locked="0"/>
    </xf>
    <xf numFmtId="0" fontId="45" fillId="0" borderId="25" xfId="5" applyFont="1" applyFill="1" applyBorder="1" applyAlignment="1" applyProtection="1">
      <alignment horizontal="center" vertical="center" wrapText="1"/>
      <protection locked="0"/>
    </xf>
    <xf numFmtId="0" fontId="45" fillId="0" borderId="27" xfId="5" applyFont="1" applyFill="1" applyBorder="1" applyAlignment="1" applyProtection="1">
      <alignment horizontal="center" vertical="center" wrapText="1"/>
      <protection locked="0"/>
    </xf>
    <xf numFmtId="0" fontId="40" fillId="14" borderId="25" xfId="0" applyFont="1" applyFill="1" applyBorder="1" applyAlignment="1" applyProtection="1">
      <alignment horizontal="left" wrapText="1"/>
      <protection locked="0"/>
    </xf>
    <xf numFmtId="0" fontId="40" fillId="14" borderId="26" xfId="0" applyFont="1" applyFill="1" applyBorder="1" applyAlignment="1" applyProtection="1">
      <alignment horizontal="left" wrapText="1"/>
      <protection locked="0"/>
    </xf>
    <xf numFmtId="0" fontId="40" fillId="14" borderId="27" xfId="0" applyFont="1" applyFill="1" applyBorder="1" applyAlignment="1" applyProtection="1">
      <alignment horizontal="left" wrapText="1"/>
      <protection locked="0"/>
    </xf>
    <xf numFmtId="0" fontId="0" fillId="0" borderId="55" xfId="0" applyBorder="1" applyAlignment="1">
      <alignment vertical="center" wrapText="1"/>
    </xf>
    <xf numFmtId="0" fontId="0" fillId="0" borderId="63" xfId="0" applyBorder="1" applyAlignment="1">
      <alignment vertical="center" wrapText="1"/>
    </xf>
    <xf numFmtId="0" fontId="0" fillId="0" borderId="56" xfId="0" applyBorder="1" applyAlignment="1">
      <alignment vertical="center" wrapText="1"/>
    </xf>
    <xf numFmtId="0" fontId="0" fillId="0" borderId="25" xfId="0"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16" fillId="3" borderId="66" xfId="0" applyFont="1" applyFill="1" applyBorder="1" applyAlignment="1">
      <alignment horizontal="left"/>
    </xf>
    <xf numFmtId="0" fontId="16" fillId="3" borderId="67" xfId="0" applyFont="1" applyFill="1" applyBorder="1" applyAlignment="1">
      <alignment horizontal="left"/>
    </xf>
    <xf numFmtId="0" fontId="16" fillId="3" borderId="68" xfId="0" applyFont="1" applyFill="1" applyBorder="1" applyAlignment="1">
      <alignment horizontal="left"/>
    </xf>
    <xf numFmtId="0" fontId="0" fillId="0" borderId="1" xfId="0" applyBorder="1" applyAlignment="1">
      <alignment horizontal="left" wrapText="1"/>
    </xf>
    <xf numFmtId="0" fontId="0" fillId="0" borderId="70" xfId="0" applyBorder="1" applyAlignment="1">
      <alignment horizontal="left" wrapText="1"/>
    </xf>
    <xf numFmtId="0" fontId="0" fillId="0" borderId="72" xfId="0" applyBorder="1" applyAlignment="1">
      <alignment horizontal="left" wrapText="1"/>
    </xf>
    <xf numFmtId="0" fontId="0" fillId="0" borderId="73" xfId="0" applyBorder="1" applyAlignment="1">
      <alignment horizontal="left" wrapText="1"/>
    </xf>
    <xf numFmtId="0" fontId="1" fillId="0" borderId="33" xfId="0" applyFont="1" applyBorder="1" applyAlignment="1">
      <alignment vertical="top" wrapText="1"/>
    </xf>
    <xf numFmtId="0" fontId="1" fillId="0" borderId="0" xfId="0" applyFont="1" applyAlignment="1">
      <alignment vertical="top" wrapText="1"/>
    </xf>
    <xf numFmtId="0" fontId="1" fillId="0" borderId="34" xfId="0" applyFont="1" applyBorder="1" applyAlignment="1">
      <alignment vertical="top" wrapText="1"/>
    </xf>
    <xf numFmtId="0" fontId="1" fillId="0" borderId="35" xfId="0" applyFont="1" applyBorder="1" applyAlignment="1">
      <alignment vertical="top" wrapText="1"/>
    </xf>
    <xf numFmtId="0" fontId="1" fillId="0" borderId="36" xfId="0" applyFont="1" applyBorder="1" applyAlignment="1">
      <alignment vertical="top" wrapText="1"/>
    </xf>
    <xf numFmtId="0" fontId="1" fillId="0" borderId="37" xfId="0" applyFont="1" applyBorder="1" applyAlignment="1">
      <alignment vertical="top" wrapText="1"/>
    </xf>
    <xf numFmtId="0" fontId="27" fillId="9" borderId="28" xfId="0" applyFont="1" applyFill="1" applyBorder="1" applyAlignment="1">
      <alignment vertical="top" wrapText="1"/>
    </xf>
    <xf numFmtId="0" fontId="27" fillId="9" borderId="29" xfId="0" applyFont="1" applyFill="1" applyBorder="1" applyAlignment="1">
      <alignment vertical="top" wrapText="1"/>
    </xf>
    <xf numFmtId="0" fontId="27" fillId="9" borderId="30" xfId="0" applyFont="1" applyFill="1" applyBorder="1" applyAlignment="1">
      <alignment vertical="top" wrapText="1"/>
    </xf>
    <xf numFmtId="0" fontId="1" fillId="0" borderId="25" xfId="0" applyFont="1" applyBorder="1" applyAlignment="1">
      <alignment horizontal="left" wrapText="1"/>
    </xf>
    <xf numFmtId="0" fontId="1" fillId="0" borderId="26" xfId="0" applyFont="1" applyBorder="1" applyAlignment="1">
      <alignment horizontal="left" wrapText="1"/>
    </xf>
    <xf numFmtId="0" fontId="1" fillId="0" borderId="27" xfId="0" applyFont="1" applyBorder="1" applyAlignment="1">
      <alignment horizontal="left" wrapText="1"/>
    </xf>
    <xf numFmtId="0" fontId="50" fillId="0" borderId="25" xfId="0" applyFont="1" applyBorder="1" applyAlignment="1">
      <alignment horizontal="center" wrapText="1"/>
    </xf>
    <xf numFmtId="0" fontId="50" fillId="0" borderId="26" xfId="0" applyFont="1" applyBorder="1" applyAlignment="1">
      <alignment horizontal="center" wrapText="1"/>
    </xf>
    <xf numFmtId="0" fontId="50" fillId="0" borderId="27" xfId="0" applyFont="1" applyBorder="1" applyAlignment="1">
      <alignment horizontal="center" wrapText="1"/>
    </xf>
    <xf numFmtId="0" fontId="14" fillId="0" borderId="0" xfId="0" applyFont="1" applyAlignment="1">
      <alignment wrapText="1"/>
    </xf>
    <xf numFmtId="0" fontId="15" fillId="0" borderId="0" xfId="0" applyFont="1" applyAlignment="1">
      <alignment wrapText="1"/>
    </xf>
    <xf numFmtId="0" fontId="25" fillId="3" borderId="0" xfId="0" applyFont="1" applyFill="1"/>
    <xf numFmtId="0" fontId="26" fillId="0" borderId="28" xfId="0" applyFont="1" applyBorder="1" applyAlignment="1">
      <alignment horizontal="center" vertical="top" wrapText="1"/>
    </xf>
    <xf numFmtId="0" fontId="26" fillId="0" borderId="29" xfId="0" applyFont="1" applyBorder="1" applyAlignment="1">
      <alignment horizontal="center" vertical="top" wrapText="1"/>
    </xf>
    <xf numFmtId="0" fontId="26" fillId="0" borderId="30" xfId="0" applyFont="1" applyBorder="1" applyAlignment="1">
      <alignment horizontal="center" vertical="top" wrapText="1"/>
    </xf>
    <xf numFmtId="0" fontId="37" fillId="0" borderId="29" xfId="0" applyFont="1" applyBorder="1" applyAlignment="1">
      <alignment wrapText="1"/>
    </xf>
    <xf numFmtId="0" fontId="38" fillId="10" borderId="17" xfId="0" applyFont="1" applyFill="1" applyBorder="1" applyAlignment="1">
      <alignment horizontal="center" vertical="center"/>
    </xf>
    <xf numFmtId="0" fontId="38" fillId="10" borderId="19" xfId="0" applyFont="1" applyFill="1" applyBorder="1" applyAlignment="1">
      <alignment horizontal="center" vertical="center"/>
    </xf>
    <xf numFmtId="0" fontId="40" fillId="10" borderId="22" xfId="0" applyFont="1" applyFill="1" applyBorder="1" applyAlignment="1">
      <alignment wrapText="1"/>
    </xf>
    <xf numFmtId="0" fontId="40" fillId="10" borderId="24" xfId="0" applyFont="1" applyFill="1" applyBorder="1" applyAlignment="1">
      <alignment wrapText="1"/>
    </xf>
    <xf numFmtId="0" fontId="41" fillId="0" borderId="57" xfId="0" applyFont="1" applyBorder="1" applyAlignment="1">
      <alignment horizontal="left" vertical="center"/>
    </xf>
    <xf numFmtId="0" fontId="41" fillId="0" borderId="59" xfId="0" applyFont="1" applyBorder="1" applyAlignment="1">
      <alignment horizontal="left" vertical="center"/>
    </xf>
    <xf numFmtId="0" fontId="41" fillId="0" borderId="61" xfId="0" applyFont="1" applyBorder="1" applyAlignment="1">
      <alignment horizontal="left" vertical="center"/>
    </xf>
    <xf numFmtId="168" fontId="1" fillId="10" borderId="44" xfId="1" applyNumberFormat="1" applyFont="1" applyFill="1" applyBorder="1" applyAlignment="1" applyProtection="1">
      <alignment horizontal="center" vertical="center"/>
    </xf>
    <xf numFmtId="168" fontId="1" fillId="10" borderId="45" xfId="1" applyNumberFormat="1" applyFont="1" applyFill="1" applyBorder="1" applyAlignment="1" applyProtection="1">
      <alignment horizontal="center" vertical="center"/>
    </xf>
    <xf numFmtId="4" fontId="2" fillId="10" borderId="44" xfId="0" applyNumberFormat="1" applyFont="1" applyFill="1" applyBorder="1" applyAlignment="1">
      <alignment horizontal="center" vertical="center"/>
    </xf>
    <xf numFmtId="4" fontId="2" fillId="10" borderId="45" xfId="0" applyNumberFormat="1" applyFont="1" applyFill="1" applyBorder="1" applyAlignment="1">
      <alignment horizontal="center" vertical="center"/>
    </xf>
    <xf numFmtId="0" fontId="32" fillId="17" borderId="25" xfId="0" applyFont="1" applyFill="1" applyBorder="1" applyAlignment="1">
      <alignment horizontal="center" vertical="center" wrapText="1"/>
    </xf>
    <xf numFmtId="0" fontId="32" fillId="17" borderId="26" xfId="0" applyFont="1" applyFill="1" applyBorder="1" applyAlignment="1">
      <alignment horizontal="center" vertical="center" wrapText="1"/>
    </xf>
    <xf numFmtId="0" fontId="32" fillId="17" borderId="27" xfId="0" applyFont="1" applyFill="1" applyBorder="1" applyAlignment="1">
      <alignment horizontal="center" vertical="center" wrapText="1"/>
    </xf>
    <xf numFmtId="0" fontId="32" fillId="10" borderId="25" xfId="0" applyFont="1" applyFill="1" applyBorder="1" applyAlignment="1">
      <alignment horizontal="center" wrapText="1"/>
    </xf>
    <xf numFmtId="0" fontId="32" fillId="10" borderId="26" xfId="0" applyFont="1" applyFill="1" applyBorder="1" applyAlignment="1">
      <alignment horizontal="center" wrapText="1"/>
    </xf>
    <xf numFmtId="0" fontId="32" fillId="10" borderId="27" xfId="0" applyFont="1" applyFill="1" applyBorder="1" applyAlignment="1">
      <alignment horizontal="center" wrapText="1"/>
    </xf>
    <xf numFmtId="0" fontId="1" fillId="13" borderId="63" xfId="0" applyFont="1" applyFill="1" applyBorder="1" applyAlignment="1">
      <alignment vertical="center" wrapText="1"/>
    </xf>
    <xf numFmtId="0" fontId="1" fillId="13" borderId="56" xfId="0" applyFont="1" applyFill="1" applyBorder="1" applyAlignment="1">
      <alignment vertical="center" wrapText="1"/>
    </xf>
    <xf numFmtId="0" fontId="2" fillId="0" borderId="2" xfId="0" applyFont="1" applyBorder="1"/>
    <xf numFmtId="0" fontId="2" fillId="0" borderId="46" xfId="0" applyFont="1" applyBorder="1"/>
    <xf numFmtId="0" fontId="1" fillId="0" borderId="2" xfId="0" applyFont="1" applyBorder="1" applyAlignment="1">
      <alignment vertical="top" wrapText="1"/>
    </xf>
    <xf numFmtId="0" fontId="1" fillId="0" borderId="46" xfId="0" applyFont="1" applyBorder="1" applyAlignment="1">
      <alignment vertical="top" wrapText="1"/>
    </xf>
    <xf numFmtId="0" fontId="1" fillId="7" borderId="2" xfId="0" applyFont="1" applyFill="1" applyBorder="1" applyAlignment="1">
      <alignment vertical="center" wrapText="1"/>
    </xf>
    <xf numFmtId="0" fontId="1" fillId="7" borderId="46" xfId="0" applyFont="1" applyFill="1" applyBorder="1" applyAlignment="1">
      <alignment vertical="center" wrapText="1"/>
    </xf>
    <xf numFmtId="0" fontId="1" fillId="7" borderId="44" xfId="0" applyFont="1" applyFill="1" applyBorder="1" applyAlignment="1">
      <alignment vertical="center" wrapText="1"/>
    </xf>
    <xf numFmtId="0" fontId="1" fillId="7" borderId="47" xfId="0" applyFont="1" applyFill="1" applyBorder="1" applyAlignment="1">
      <alignment vertical="center" wrapText="1"/>
    </xf>
    <xf numFmtId="0" fontId="2" fillId="0" borderId="21" xfId="0" applyFont="1" applyBorder="1" applyAlignment="1">
      <alignment horizontal="center" vertical="top"/>
    </xf>
    <xf numFmtId="0" fontId="1" fillId="0" borderId="23" xfId="0" applyFont="1" applyBorder="1" applyAlignment="1">
      <alignment horizontal="center" wrapText="1"/>
    </xf>
    <xf numFmtId="0" fontId="1" fillId="0" borderId="24" xfId="0" applyFont="1" applyBorder="1" applyAlignment="1">
      <alignment horizontal="center" wrapText="1"/>
    </xf>
    <xf numFmtId="0" fontId="30" fillId="10" borderId="28" xfId="0" applyFont="1" applyFill="1" applyBorder="1" applyAlignment="1">
      <alignment horizontal="center" vertical="center" wrapText="1"/>
    </xf>
    <xf numFmtId="0" fontId="30" fillId="10" borderId="29" xfId="0" applyFont="1" applyFill="1" applyBorder="1" applyAlignment="1">
      <alignment horizontal="center" vertical="center" wrapText="1"/>
    </xf>
    <xf numFmtId="0" fontId="30" fillId="10" borderId="30" xfId="0" applyFont="1" applyFill="1" applyBorder="1" applyAlignment="1">
      <alignment horizontal="center" vertical="center" wrapText="1"/>
    </xf>
    <xf numFmtId="0" fontId="1" fillId="13" borderId="23" xfId="0" applyFont="1" applyFill="1" applyBorder="1" applyAlignment="1">
      <alignment vertical="center" wrapText="1"/>
    </xf>
    <xf numFmtId="0" fontId="1" fillId="13" borderId="24" xfId="0" applyFont="1" applyFill="1" applyBorder="1" applyAlignment="1">
      <alignment vertical="center" wrapText="1"/>
    </xf>
    <xf numFmtId="0" fontId="32" fillId="2" borderId="17" xfId="0" applyFont="1" applyFill="1" applyBorder="1" applyAlignment="1">
      <alignment horizontal="center" vertical="center" wrapText="1"/>
    </xf>
    <xf numFmtId="0" fontId="32" fillId="2" borderId="18" xfId="0" applyFont="1" applyFill="1" applyBorder="1" applyAlignment="1">
      <alignment horizontal="center" vertical="center" wrapText="1"/>
    </xf>
    <xf numFmtId="0" fontId="32" fillId="10" borderId="25" xfId="0" applyFont="1" applyFill="1" applyBorder="1" applyAlignment="1">
      <alignment horizontal="center" vertical="center" wrapText="1"/>
    </xf>
    <xf numFmtId="0" fontId="32" fillId="10" borderId="26" xfId="0" applyFont="1" applyFill="1" applyBorder="1" applyAlignment="1">
      <alignment horizontal="center" vertical="center" wrapText="1"/>
    </xf>
    <xf numFmtId="0" fontId="32" fillId="10" borderId="27" xfId="0" applyFont="1" applyFill="1" applyBorder="1" applyAlignment="1">
      <alignment horizontal="center" vertical="center" wrapText="1"/>
    </xf>
    <xf numFmtId="0" fontId="2" fillId="0" borderId="1" xfId="0" applyFont="1" applyBorder="1" applyAlignment="1">
      <alignment horizontal="center" vertical="top"/>
    </xf>
    <xf numFmtId="0" fontId="2" fillId="0" borderId="1" xfId="0" applyFont="1" applyBorder="1" applyAlignment="1">
      <alignment horizontal="center"/>
    </xf>
    <xf numFmtId="0" fontId="32" fillId="16" borderId="25" xfId="0" applyFont="1" applyFill="1" applyBorder="1" applyAlignment="1">
      <alignment horizontal="center" vertical="center" wrapText="1"/>
    </xf>
    <xf numFmtId="0" fontId="32" fillId="16" borderId="26" xfId="0" applyFont="1" applyFill="1" applyBorder="1" applyAlignment="1">
      <alignment horizontal="center" vertical="center" wrapText="1"/>
    </xf>
    <xf numFmtId="0" fontId="32" fillId="16" borderId="27" xfId="0" applyFont="1" applyFill="1" applyBorder="1" applyAlignment="1">
      <alignment horizontal="center" vertical="center" wrapText="1"/>
    </xf>
    <xf numFmtId="0" fontId="2" fillId="0" borderId="2"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center"/>
    </xf>
    <xf numFmtId="0" fontId="2" fillId="0" borderId="1" xfId="0" applyFont="1" applyBorder="1"/>
    <xf numFmtId="0" fontId="2" fillId="0" borderId="21" xfId="0" applyFont="1" applyBorder="1"/>
    <xf numFmtId="0" fontId="1" fillId="0" borderId="1" xfId="0" applyFont="1" applyBorder="1" applyAlignment="1">
      <alignment vertical="top" wrapText="1"/>
    </xf>
    <xf numFmtId="0" fontId="1" fillId="0" borderId="21" xfId="0" applyFont="1" applyBorder="1" applyAlignment="1">
      <alignment vertical="top" wrapText="1"/>
    </xf>
    <xf numFmtId="0" fontId="30" fillId="10" borderId="25" xfId="0" applyFont="1" applyFill="1" applyBorder="1" applyAlignment="1">
      <alignment horizontal="center" vertical="center" wrapText="1"/>
    </xf>
    <xf numFmtId="0" fontId="30" fillId="10" borderId="26" xfId="0" applyFont="1" applyFill="1" applyBorder="1" applyAlignment="1">
      <alignment horizontal="center" vertical="center" wrapText="1"/>
    </xf>
    <xf numFmtId="0" fontId="30" fillId="10" borderId="27" xfId="0" applyFont="1" applyFill="1" applyBorder="1" applyAlignment="1">
      <alignment horizontal="center" vertical="center" wrapText="1"/>
    </xf>
    <xf numFmtId="0" fontId="32" fillId="2" borderId="25" xfId="0" applyFont="1" applyFill="1" applyBorder="1" applyAlignment="1">
      <alignment horizontal="center" vertical="center" wrapText="1"/>
    </xf>
    <xf numFmtId="0" fontId="32" fillId="2" borderId="26" xfId="0" applyFont="1" applyFill="1" applyBorder="1" applyAlignment="1">
      <alignment horizontal="center" vertical="center" wrapText="1"/>
    </xf>
    <xf numFmtId="0" fontId="32" fillId="2" borderId="27" xfId="0" applyFont="1" applyFill="1" applyBorder="1" applyAlignment="1">
      <alignment horizontal="center" vertical="center" wrapText="1"/>
    </xf>
    <xf numFmtId="0" fontId="2" fillId="0" borderId="46" xfId="0" applyFont="1" applyBorder="1" applyAlignment="1">
      <alignment horizontal="center"/>
    </xf>
    <xf numFmtId="0" fontId="1" fillId="0" borderId="16" xfId="0" applyFont="1" applyBorder="1" applyAlignment="1">
      <alignment vertical="center" wrapText="1"/>
    </xf>
    <xf numFmtId="0" fontId="1" fillId="0" borderId="50" xfId="0" applyFont="1" applyBorder="1" applyAlignment="1">
      <alignment vertical="center" wrapText="1"/>
    </xf>
    <xf numFmtId="0" fontId="1" fillId="0" borderId="51" xfId="0" applyFont="1" applyBorder="1" applyAlignment="1">
      <alignment vertical="center" wrapText="1"/>
    </xf>
    <xf numFmtId="0" fontId="34" fillId="10" borderId="55" xfId="0" applyFont="1" applyFill="1" applyBorder="1" applyAlignment="1">
      <alignment horizontal="center" vertical="center" wrapText="1"/>
    </xf>
    <xf numFmtId="0" fontId="34" fillId="10" borderId="63" xfId="0" applyFont="1" applyFill="1" applyBorder="1" applyAlignment="1">
      <alignment horizontal="center" vertical="center" wrapText="1"/>
    </xf>
    <xf numFmtId="0" fontId="34" fillId="10" borderId="56" xfId="0" applyFont="1" applyFill="1" applyBorder="1" applyAlignment="1">
      <alignment horizontal="center" vertical="center" wrapText="1"/>
    </xf>
    <xf numFmtId="0" fontId="1" fillId="0" borderId="49" xfId="0" applyFont="1" applyBorder="1" applyAlignment="1">
      <alignment vertical="top" wrapText="1"/>
    </xf>
    <xf numFmtId="0" fontId="1" fillId="0" borderId="50" xfId="0" applyFont="1" applyBorder="1" applyAlignment="1">
      <alignment vertical="top" wrapText="1"/>
    </xf>
    <xf numFmtId="0" fontId="1" fillId="0" borderId="51" xfId="0" applyFont="1" applyBorder="1" applyAlignment="1">
      <alignment vertical="top" wrapText="1"/>
    </xf>
    <xf numFmtId="0" fontId="2" fillId="0" borderId="16" xfId="0" applyFont="1" applyBorder="1"/>
    <xf numFmtId="0" fontId="2" fillId="0" borderId="50" xfId="0" applyFont="1" applyBorder="1"/>
    <xf numFmtId="0" fontId="2" fillId="0" borderId="51" xfId="0" applyFont="1" applyBorder="1"/>
    <xf numFmtId="0" fontId="1" fillId="0" borderId="52" xfId="0" applyFont="1" applyBorder="1" applyAlignment="1">
      <alignment vertical="center" wrapText="1"/>
    </xf>
    <xf numFmtId="0" fontId="1" fillId="0" borderId="53" xfId="0" applyFont="1" applyBorder="1" applyAlignment="1">
      <alignment vertical="center" wrapText="1"/>
    </xf>
    <xf numFmtId="0" fontId="1" fillId="0" borderId="54" xfId="0" applyFont="1" applyBorder="1" applyAlignment="1">
      <alignment vertical="center" wrapText="1"/>
    </xf>
    <xf numFmtId="0" fontId="22" fillId="0" borderId="25" xfId="0" applyFont="1" applyBorder="1" applyAlignment="1">
      <alignment horizontal="center" wrapText="1"/>
    </xf>
    <xf numFmtId="0" fontId="22" fillId="0" borderId="26" xfId="0" applyFont="1" applyBorder="1" applyAlignment="1">
      <alignment horizontal="center" wrapText="1"/>
    </xf>
    <xf numFmtId="0" fontId="22" fillId="0" borderId="27" xfId="0" applyFont="1" applyBorder="1" applyAlignment="1">
      <alignment horizontal="center" wrapText="1"/>
    </xf>
    <xf numFmtId="0" fontId="16" fillId="3" borderId="28" xfId="0" applyFont="1" applyFill="1" applyBorder="1"/>
    <xf numFmtId="0" fontId="16" fillId="3" borderId="29" xfId="0" applyFont="1" applyFill="1" applyBorder="1"/>
    <xf numFmtId="0" fontId="16" fillId="3" borderId="30" xfId="0" applyFont="1" applyFill="1" applyBorder="1"/>
    <xf numFmtId="0" fontId="1" fillId="0" borderId="31" xfId="0" applyFont="1" applyBorder="1" applyAlignment="1">
      <alignment vertical="top" wrapText="1"/>
    </xf>
    <xf numFmtId="0" fontId="1" fillId="0" borderId="14" xfId="0" applyFont="1" applyBorder="1" applyAlignment="1">
      <alignment vertical="top" wrapText="1"/>
    </xf>
    <xf numFmtId="0" fontId="1" fillId="0" borderId="32" xfId="0" applyFont="1" applyBorder="1" applyAlignment="1">
      <alignment vertical="top" wrapText="1"/>
    </xf>
    <xf numFmtId="0" fontId="59" fillId="19" borderId="1" xfId="0" applyFont="1" applyFill="1" applyBorder="1" applyAlignment="1">
      <alignment horizontal="left" vertical="center"/>
    </xf>
    <xf numFmtId="0" fontId="59" fillId="19" borderId="21" xfId="0" applyFont="1" applyFill="1" applyBorder="1" applyAlignment="1">
      <alignment horizontal="left" vertical="center"/>
    </xf>
    <xf numFmtId="0" fontId="4" fillId="19" borderId="23" xfId="0" applyFont="1" applyFill="1" applyBorder="1" applyAlignment="1">
      <alignment horizontal="left" vertical="center"/>
    </xf>
    <xf numFmtId="0" fontId="4" fillId="19" borderId="24" xfId="0" applyFont="1" applyFill="1" applyBorder="1" applyAlignment="1">
      <alignment horizontal="left" vertical="center"/>
    </xf>
    <xf numFmtId="0" fontId="16" fillId="3" borderId="17" xfId="0" applyFont="1" applyFill="1" applyBorder="1"/>
    <xf numFmtId="0" fontId="16" fillId="3" borderId="18" xfId="0" applyFont="1" applyFill="1" applyBorder="1"/>
    <xf numFmtId="0" fontId="16" fillId="3" borderId="19" xfId="0" applyFont="1" applyFill="1" applyBorder="1"/>
    <xf numFmtId="0" fontId="10" fillId="0" borderId="20" xfId="0" applyFont="1" applyBorder="1" applyAlignment="1">
      <alignment horizontal="center"/>
    </xf>
    <xf numFmtId="0" fontId="10" fillId="0" borderId="1" xfId="0" applyFont="1" applyBorder="1" applyAlignment="1">
      <alignment horizontal="center"/>
    </xf>
    <xf numFmtId="0" fontId="10" fillId="0" borderId="21" xfId="0" applyFont="1" applyBorder="1" applyAlignment="1">
      <alignment horizontal="center"/>
    </xf>
    <xf numFmtId="0" fontId="44" fillId="0" borderId="35" xfId="0" applyFont="1" applyBorder="1" applyAlignment="1">
      <alignment vertical="top" wrapText="1"/>
    </xf>
    <xf numFmtId="0" fontId="44" fillId="0" borderId="36" xfId="0" applyFont="1" applyBorder="1" applyAlignment="1">
      <alignment vertical="top" wrapText="1"/>
    </xf>
    <xf numFmtId="0" fontId="44" fillId="0" borderId="37" xfId="0" applyFont="1" applyBorder="1" applyAlignment="1">
      <alignment vertical="top" wrapText="1"/>
    </xf>
    <xf numFmtId="0" fontId="60" fillId="19" borderId="20" xfId="0" applyFont="1" applyFill="1" applyBorder="1"/>
    <xf numFmtId="0" fontId="60" fillId="19" borderId="1" xfId="0" applyFont="1" applyFill="1" applyBorder="1"/>
    <xf numFmtId="0" fontId="60" fillId="19" borderId="1" xfId="0" applyFont="1" applyFill="1" applyBorder="1" applyAlignment="1">
      <alignment horizontal="center"/>
    </xf>
    <xf numFmtId="0" fontId="60" fillId="19" borderId="21" xfId="0" applyFont="1" applyFill="1" applyBorder="1" applyAlignment="1">
      <alignment horizontal="center"/>
    </xf>
    <xf numFmtId="0" fontId="58" fillId="19" borderId="38" xfId="0" applyFont="1" applyFill="1" applyBorder="1"/>
    <xf numFmtId="0" fontId="58" fillId="19" borderId="39" xfId="0" applyFont="1" applyFill="1" applyBorder="1"/>
    <xf numFmtId="0" fontId="58" fillId="19" borderId="40" xfId="0" applyFont="1" applyFill="1" applyBorder="1"/>
    <xf numFmtId="0" fontId="58" fillId="19" borderId="38" xfId="0" applyFont="1" applyFill="1" applyBorder="1" applyAlignment="1">
      <alignment horizontal="center"/>
    </xf>
    <xf numFmtId="0" fontId="58" fillId="19" borderId="39" xfId="0" applyFont="1" applyFill="1" applyBorder="1" applyAlignment="1">
      <alignment horizontal="center"/>
    </xf>
    <xf numFmtId="0" fontId="58" fillId="19" borderId="40" xfId="0" applyFont="1" applyFill="1" applyBorder="1" applyAlignment="1">
      <alignment horizontal="center"/>
    </xf>
    <xf numFmtId="0" fontId="59" fillId="19" borderId="1" xfId="0" applyFont="1" applyFill="1" applyBorder="1" applyAlignment="1">
      <alignment vertical="top" wrapText="1"/>
    </xf>
    <xf numFmtId="0" fontId="59" fillId="19" borderId="21" xfId="0" applyFont="1" applyFill="1" applyBorder="1" applyAlignment="1">
      <alignment vertical="top" wrapText="1"/>
    </xf>
    <xf numFmtId="0" fontId="58" fillId="19" borderId="17" xfId="0" applyFont="1" applyFill="1" applyBorder="1" applyAlignment="1">
      <alignment horizontal="center"/>
    </xf>
    <xf numFmtId="0" fontId="58" fillId="19" borderId="18" xfId="0" applyFont="1" applyFill="1" applyBorder="1" applyAlignment="1">
      <alignment horizontal="center"/>
    </xf>
    <xf numFmtId="0" fontId="58" fillId="19" borderId="19" xfId="0" applyFont="1" applyFill="1" applyBorder="1" applyAlignment="1">
      <alignment horizontal="center"/>
    </xf>
    <xf numFmtId="0" fontId="1" fillId="0" borderId="23" xfId="0" applyFont="1" applyBorder="1" applyAlignment="1">
      <alignment horizontal="left" vertical="center"/>
    </xf>
    <xf numFmtId="0" fontId="1" fillId="0" borderId="24" xfId="0" applyFont="1" applyBorder="1" applyAlignment="1">
      <alignment horizontal="left" vertical="center"/>
    </xf>
    <xf numFmtId="0" fontId="1" fillId="0" borderId="1" xfId="0" applyFont="1" applyBorder="1" applyAlignment="1">
      <alignment horizontal="left" vertical="center"/>
    </xf>
    <xf numFmtId="0" fontId="1" fillId="0" borderId="21" xfId="0" applyFont="1" applyBorder="1" applyAlignment="1">
      <alignment horizontal="left" vertical="center"/>
    </xf>
    <xf numFmtId="0" fontId="2" fillId="0" borderId="21" xfId="0" applyFont="1" applyBorder="1" applyAlignment="1">
      <alignment horizontal="center"/>
    </xf>
    <xf numFmtId="0" fontId="7" fillId="19" borderId="1" xfId="0" applyFont="1" applyFill="1" applyBorder="1" applyAlignment="1">
      <alignment horizontal="left" vertical="center"/>
    </xf>
    <xf numFmtId="0" fontId="7" fillId="19" borderId="21" xfId="0" applyFont="1" applyFill="1" applyBorder="1" applyAlignment="1">
      <alignment horizontal="left" vertical="center"/>
    </xf>
    <xf numFmtId="0" fontId="7" fillId="19" borderId="23" xfId="0" applyFont="1" applyFill="1" applyBorder="1" applyAlignment="1">
      <alignment horizontal="left" vertical="center"/>
    </xf>
    <xf numFmtId="0" fontId="7" fillId="19" borderId="24" xfId="0" applyFont="1" applyFill="1" applyBorder="1" applyAlignment="1">
      <alignment horizontal="left" vertical="center"/>
    </xf>
    <xf numFmtId="0" fontId="44" fillId="19" borderId="64" xfId="0" applyFont="1" applyFill="1" applyBorder="1" applyAlignment="1">
      <alignment vertical="top" wrapText="1"/>
    </xf>
    <xf numFmtId="0" fontId="44" fillId="19" borderId="45" xfId="0" applyFont="1" applyFill="1" applyBorder="1" applyAlignment="1">
      <alignment vertical="top" wrapText="1"/>
    </xf>
    <xf numFmtId="0" fontId="44" fillId="19" borderId="47" xfId="0" applyFont="1" applyFill="1" applyBorder="1" applyAlignment="1">
      <alignment vertical="top" wrapText="1"/>
    </xf>
    <xf numFmtId="0" fontId="10" fillId="0" borderId="48" xfId="0" applyFont="1" applyBorder="1" applyAlignment="1">
      <alignment horizontal="center"/>
    </xf>
    <xf numFmtId="0" fontId="10" fillId="0" borderId="11" xfId="0" applyFont="1" applyBorder="1" applyAlignment="1">
      <alignment horizontal="center"/>
    </xf>
    <xf numFmtId="0" fontId="10" fillId="0" borderId="43" xfId="0" applyFont="1" applyBorder="1" applyAlignment="1">
      <alignment horizontal="center"/>
    </xf>
    <xf numFmtId="0" fontId="13" fillId="0" borderId="20" xfId="0" applyFont="1" applyBorder="1"/>
    <xf numFmtId="0" fontId="13" fillId="0" borderId="1" xfId="0" applyFont="1" applyBorder="1"/>
    <xf numFmtId="0" fontId="16" fillId="19" borderId="17" xfId="0" applyFont="1" applyFill="1" applyBorder="1"/>
    <xf numFmtId="0" fontId="16" fillId="19" borderId="18" xfId="0" applyFont="1" applyFill="1" applyBorder="1"/>
    <xf numFmtId="0" fontId="16" fillId="19" borderId="19" xfId="0" applyFont="1" applyFill="1" applyBorder="1"/>
    <xf numFmtId="0" fontId="16" fillId="19" borderId="20" xfId="0" applyFont="1" applyFill="1" applyBorder="1" applyAlignment="1">
      <alignment horizontal="center"/>
    </xf>
    <xf numFmtId="0" fontId="16" fillId="19" borderId="1" xfId="0" applyFont="1" applyFill="1" applyBorder="1" applyAlignment="1">
      <alignment horizontal="center"/>
    </xf>
    <xf numFmtId="0" fontId="16" fillId="19" borderId="21" xfId="0" applyFont="1" applyFill="1" applyBorder="1" applyAlignment="1">
      <alignment horizontal="center"/>
    </xf>
    <xf numFmtId="0" fontId="7" fillId="19" borderId="1" xfId="0" applyFont="1" applyFill="1" applyBorder="1" applyAlignment="1">
      <alignment vertical="top" wrapText="1"/>
    </xf>
    <xf numFmtId="0" fontId="7" fillId="19" borderId="21" xfId="0" applyFont="1" applyFill="1" applyBorder="1" applyAlignment="1">
      <alignment vertical="top" wrapText="1"/>
    </xf>
    <xf numFmtId="0" fontId="16" fillId="19" borderId="48" xfId="0" applyFont="1" applyFill="1" applyBorder="1" applyAlignment="1">
      <alignment horizontal="center"/>
    </xf>
    <xf numFmtId="0" fontId="16" fillId="19" borderId="11" xfId="0" applyFont="1" applyFill="1" applyBorder="1" applyAlignment="1">
      <alignment horizontal="center"/>
    </xf>
    <xf numFmtId="0" fontId="16" fillId="19" borderId="43" xfId="0" applyFont="1" applyFill="1" applyBorder="1" applyAlignment="1">
      <alignment horizontal="center"/>
    </xf>
    <xf numFmtId="0" fontId="55" fillId="19" borderId="1" xfId="0" applyFont="1" applyFill="1" applyBorder="1" applyAlignment="1">
      <alignment horizontal="center"/>
    </xf>
    <xf numFmtId="0" fontId="55" fillId="19" borderId="21" xfId="0" applyFont="1" applyFill="1" applyBorder="1" applyAlignment="1">
      <alignment horizontal="center"/>
    </xf>
    <xf numFmtId="0" fontId="55" fillId="19" borderId="20" xfId="0" applyFont="1" applyFill="1" applyBorder="1"/>
    <xf numFmtId="0" fontId="55" fillId="19" borderId="1" xfId="0" applyFont="1" applyFill="1" applyBorder="1"/>
    <xf numFmtId="0" fontId="1" fillId="0" borderId="2" xfId="0" applyFont="1" applyBorder="1" applyAlignment="1">
      <alignment vertical="center" wrapText="1"/>
    </xf>
    <xf numFmtId="0" fontId="1" fillId="0" borderId="3" xfId="0" applyFont="1" applyBorder="1" applyAlignment="1">
      <alignment vertical="center" wrapText="1"/>
    </xf>
    <xf numFmtId="0" fontId="10" fillId="0" borderId="0" xfId="0" applyFont="1" applyAlignment="1">
      <alignment vertical="top" wrapText="1"/>
    </xf>
    <xf numFmtId="0" fontId="9" fillId="0" borderId="0" xfId="0" applyFont="1" applyAlignment="1">
      <alignment wrapText="1"/>
    </xf>
    <xf numFmtId="0" fontId="1" fillId="0" borderId="12" xfId="0" applyFont="1" applyBorder="1" applyAlignment="1">
      <alignment vertical="center" wrapText="1"/>
    </xf>
    <xf numFmtId="0" fontId="2" fillId="0" borderId="7"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xf>
    <xf numFmtId="0" fontId="1" fillId="2" borderId="2" xfId="0" applyFont="1" applyFill="1" applyBorder="1" applyAlignment="1">
      <alignment vertical="center"/>
    </xf>
    <xf numFmtId="0" fontId="1" fillId="2" borderId="4" xfId="0" applyFont="1" applyFill="1" applyBorder="1" applyAlignment="1">
      <alignment vertical="center"/>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1" fillId="2" borderId="3" xfId="0" applyFont="1" applyFill="1" applyBorder="1" applyAlignment="1">
      <alignment vertical="center"/>
    </xf>
    <xf numFmtId="0" fontId="2" fillId="0" borderId="3" xfId="0" applyFont="1" applyBorder="1"/>
    <xf numFmtId="0" fontId="2" fillId="0" borderId="13" xfId="0" applyFont="1" applyBorder="1"/>
    <xf numFmtId="0" fontId="2" fillId="0" borderId="14" xfId="0" applyFont="1" applyBorder="1"/>
    <xf numFmtId="0" fontId="2" fillId="0" borderId="15" xfId="0" applyFont="1" applyBorder="1"/>
    <xf numFmtId="0" fontId="1" fillId="0" borderId="1" xfId="0" applyFont="1" applyBorder="1" applyAlignment="1">
      <alignment vertical="center" wrapText="1"/>
    </xf>
    <xf numFmtId="0" fontId="0" fillId="0" borderId="1" xfId="0" applyBorder="1"/>
    <xf numFmtId="0" fontId="2" fillId="0" borderId="5" xfId="0" applyFont="1" applyBorder="1"/>
    <xf numFmtId="0" fontId="2" fillId="0" borderId="0" xfId="0" applyFont="1"/>
    <xf numFmtId="0" fontId="2" fillId="0" borderId="6" xfId="0" applyFont="1" applyBorder="1"/>
    <xf numFmtId="0" fontId="1" fillId="2" borderId="2" xfId="0" applyFont="1" applyFill="1" applyBorder="1"/>
    <xf numFmtId="0" fontId="1" fillId="2" borderId="4" xfId="0" applyFont="1" applyFill="1" applyBorder="1"/>
    <xf numFmtId="0" fontId="2" fillId="0" borderId="2" xfId="0" applyFont="1" applyBorder="1" applyAlignment="1">
      <alignment horizontal="center" vertical="top" wrapText="1"/>
    </xf>
    <xf numFmtId="0" fontId="2" fillId="0" borderId="4" xfId="0" applyFont="1" applyBorder="1" applyAlignment="1">
      <alignment horizontal="center" vertical="top" wrapText="1"/>
    </xf>
    <xf numFmtId="0" fontId="2" fillId="0" borderId="3" xfId="0" applyFont="1" applyBorder="1" applyAlignment="1">
      <alignment horizontal="center" vertical="top" wrapText="1"/>
    </xf>
    <xf numFmtId="0" fontId="1" fillId="2" borderId="3" xfId="0" applyFont="1" applyFill="1" applyBorder="1"/>
    <xf numFmtId="0" fontId="1" fillId="0" borderId="3" xfId="0" applyFont="1" applyBorder="1" applyAlignment="1">
      <alignment vertical="top" wrapText="1"/>
    </xf>
    <xf numFmtId="0" fontId="1" fillId="0" borderId="12" xfId="0" applyFont="1" applyBorder="1" applyAlignment="1">
      <alignment vertical="top"/>
    </xf>
    <xf numFmtId="0" fontId="2" fillId="0" borderId="2" xfId="0" applyFont="1" applyBorder="1" applyAlignment="1">
      <alignment horizontal="center" wrapText="1"/>
    </xf>
    <xf numFmtId="0" fontId="2" fillId="0" borderId="4" xfId="0" applyFont="1" applyBorder="1" applyAlignment="1">
      <alignment horizontal="center" wrapText="1"/>
    </xf>
    <xf numFmtId="0" fontId="2" fillId="0" borderId="3" xfId="0" applyFont="1" applyBorder="1" applyAlignment="1">
      <alignment horizontal="center" wrapText="1"/>
    </xf>
    <xf numFmtId="0" fontId="2" fillId="0" borderId="6" xfId="0" applyFont="1" applyBorder="1" applyAlignment="1">
      <alignment horizontal="center"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1" fillId="0" borderId="8" xfId="0" applyFont="1" applyBorder="1" applyAlignment="1">
      <alignment wrapText="1"/>
    </xf>
  </cellXfs>
  <cellStyles count="6">
    <cellStyle name="Comma" xfId="2" builtinId="3"/>
    <cellStyle name="Hyperlink" xfId="5" builtinId="8"/>
    <cellStyle name="Normal" xfId="0" builtinId="0"/>
    <cellStyle name="Normal 2" xfId="4" xr:uid="{8C6CAB74-6553-49E4-9EE6-47518F35E850}"/>
    <cellStyle name="Normal 2 8" xfId="3" xr:uid="{4705F856-0AC7-4649-981A-38EC00D60A75}"/>
    <cellStyle name="Percent" xfId="1" builtinId="5"/>
  </cellStyles>
  <dxfs count="0"/>
  <tableStyles count="0" defaultTableStyle="TableStyleMedium2" defaultPivotStyle="PivotStyleLight16"/>
  <colors>
    <mruColors>
      <color rgb="FFEAE7FD"/>
      <color rgb="FFDED9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aga.org/" TargetMode="External"/><Relationship Id="rId2" Type="http://schemas.openxmlformats.org/officeDocument/2006/relationships/image" Target="../media/image1.png"/><Relationship Id="rId1" Type="http://schemas.openxmlformats.org/officeDocument/2006/relationships/hyperlink" Target="https://www.eei.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74083</xdr:colOff>
      <xdr:row>1</xdr:row>
      <xdr:rowOff>74084</xdr:rowOff>
    </xdr:from>
    <xdr:to>
      <xdr:col>2</xdr:col>
      <xdr:colOff>1396998</xdr:colOff>
      <xdr:row>2</xdr:row>
      <xdr:rowOff>158751</xdr:rowOff>
    </xdr:to>
    <xdr:pic>
      <xdr:nvPicPr>
        <xdr:cNvPr id="9" name="Picture 8">
          <a:hlinkClick xmlns:r="http://schemas.openxmlformats.org/officeDocument/2006/relationships" r:id="rId1"/>
          <a:extLst>
            <a:ext uri="{FF2B5EF4-FFF2-40B4-BE49-F238E27FC236}">
              <a16:creationId xmlns:a16="http://schemas.microsoft.com/office/drawing/2014/main" id="{2DCA41AB-6C02-4485-B422-3E2AA67F0ADF}"/>
            </a:ext>
          </a:extLst>
        </xdr:cNvPr>
        <xdr:cNvPicPr>
          <a:picLocks noChangeAspect="1"/>
        </xdr:cNvPicPr>
      </xdr:nvPicPr>
      <xdr:blipFill>
        <a:blip xmlns:r="http://schemas.openxmlformats.org/officeDocument/2006/relationships" r:embed="rId2"/>
        <a:stretch>
          <a:fillRect/>
        </a:stretch>
      </xdr:blipFill>
      <xdr:spPr>
        <a:xfrm>
          <a:off x="1841500" y="264584"/>
          <a:ext cx="3376081" cy="12170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5</xdr:col>
      <xdr:colOff>74083</xdr:colOff>
      <xdr:row>1</xdr:row>
      <xdr:rowOff>84667</xdr:rowOff>
    </xdr:from>
    <xdr:to>
      <xdr:col>6</xdr:col>
      <xdr:colOff>1777999</xdr:colOff>
      <xdr:row>2</xdr:row>
      <xdr:rowOff>158750</xdr:rowOff>
    </xdr:to>
    <xdr:pic>
      <xdr:nvPicPr>
        <xdr:cNvPr id="11" name="Picture 10">
          <a:hlinkClick xmlns:r="http://schemas.openxmlformats.org/officeDocument/2006/relationships" r:id="rId3"/>
          <a:extLst>
            <a:ext uri="{FF2B5EF4-FFF2-40B4-BE49-F238E27FC236}">
              <a16:creationId xmlns:a16="http://schemas.microsoft.com/office/drawing/2014/main" id="{A98DA9DA-DFBB-4965-9855-D1F03CDDCBE9}"/>
            </a:ext>
          </a:extLst>
        </xdr:cNvPr>
        <xdr:cNvPicPr>
          <a:picLocks noChangeAspect="1"/>
        </xdr:cNvPicPr>
      </xdr:nvPicPr>
      <xdr:blipFill>
        <a:blip xmlns:r="http://schemas.openxmlformats.org/officeDocument/2006/relationships" r:embed="rId4"/>
        <a:stretch>
          <a:fillRect/>
        </a:stretch>
      </xdr:blipFill>
      <xdr:spPr>
        <a:xfrm>
          <a:off x="6614583" y="275167"/>
          <a:ext cx="3122083" cy="1206500"/>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3" name="Picture 2">
          <a:hlinkClick xmlns:r="http://schemas.openxmlformats.org/officeDocument/2006/relationships" r:id="rId5"/>
          <a:extLst>
            <a:ext uri="{FF2B5EF4-FFF2-40B4-BE49-F238E27FC236}">
              <a16:creationId xmlns:a16="http://schemas.microsoft.com/office/drawing/2014/main" id="{FE7B1AE3-4C3B-4547-99C2-732CC7E98F7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919125" y="1842621"/>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C080D601-10F4-4029-99C7-003A994BEB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242600"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1381125</xdr:colOff>
      <xdr:row>7</xdr:row>
      <xdr:rowOff>57150</xdr:rowOff>
    </xdr:from>
    <xdr:to>
      <xdr:col>0</xdr:col>
      <xdr:colOff>1600200</xdr:colOff>
      <xdr:row>7</xdr:row>
      <xdr:rowOff>171450</xdr:rowOff>
    </xdr:to>
    <xdr:sp macro="" textlink="">
      <xdr:nvSpPr>
        <xdr:cNvPr id="2" name="Arrow: Right 1">
          <a:extLst>
            <a:ext uri="{FF2B5EF4-FFF2-40B4-BE49-F238E27FC236}">
              <a16:creationId xmlns:a16="http://schemas.microsoft.com/office/drawing/2014/main" id="{F23D468B-71F9-4C6F-90DD-34E72B21FADB}"/>
            </a:ext>
          </a:extLst>
        </xdr:cNvPr>
        <xdr:cNvSpPr/>
      </xdr:nvSpPr>
      <xdr:spPr>
        <a:xfrm>
          <a:off x="1379855" y="2752090"/>
          <a:ext cx="22034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1762177</xdr:colOff>
      <xdr:row>22</xdr:row>
      <xdr:rowOff>128056</xdr:rowOff>
    </xdr:from>
    <xdr:to>
      <xdr:col>0</xdr:col>
      <xdr:colOff>2799291</xdr:colOff>
      <xdr:row>23</xdr:row>
      <xdr:rowOff>93133</xdr:rowOff>
    </xdr:to>
    <xdr:sp macro="" textlink="">
      <xdr:nvSpPr>
        <xdr:cNvPr id="3" name="Arrow: Right 2">
          <a:extLst>
            <a:ext uri="{FF2B5EF4-FFF2-40B4-BE49-F238E27FC236}">
              <a16:creationId xmlns:a16="http://schemas.microsoft.com/office/drawing/2014/main" id="{EFB1C75E-4245-4B41-A03B-2DE6006238B2}"/>
            </a:ext>
          </a:extLst>
        </xdr:cNvPr>
        <xdr:cNvSpPr/>
      </xdr:nvSpPr>
      <xdr:spPr>
        <a:xfrm>
          <a:off x="1762177" y="5599639"/>
          <a:ext cx="1037114" cy="144994"/>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2013957</xdr:colOff>
      <xdr:row>22</xdr:row>
      <xdr:rowOff>141922</xdr:rowOff>
    </xdr:from>
    <xdr:to>
      <xdr:col>3</xdr:col>
      <xdr:colOff>2277164</xdr:colOff>
      <xdr:row>23</xdr:row>
      <xdr:rowOff>65564</xdr:rowOff>
    </xdr:to>
    <xdr:sp macro="" textlink="">
      <xdr:nvSpPr>
        <xdr:cNvPr id="4" name="Arrow: Right 3">
          <a:extLst>
            <a:ext uri="{FF2B5EF4-FFF2-40B4-BE49-F238E27FC236}">
              <a16:creationId xmlns:a16="http://schemas.microsoft.com/office/drawing/2014/main" id="{B5A5EA2C-0203-427F-801A-1DC6C694C3F0}"/>
            </a:ext>
          </a:extLst>
        </xdr:cNvPr>
        <xdr:cNvSpPr/>
      </xdr:nvSpPr>
      <xdr:spPr>
        <a:xfrm>
          <a:off x="12237457" y="5613505"/>
          <a:ext cx="263207" cy="103559"/>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3</xdr:row>
      <xdr:rowOff>0</xdr:rowOff>
    </xdr:from>
    <xdr:to>
      <xdr:col>4</xdr:col>
      <xdr:colOff>3833318</xdr:colOff>
      <xdr:row>6</xdr:row>
      <xdr:rowOff>148167</xdr:rowOff>
    </xdr:to>
    <xdr:pic>
      <xdr:nvPicPr>
        <xdr:cNvPr id="6" name="Picture 5">
          <a:extLst>
            <a:ext uri="{FF2B5EF4-FFF2-40B4-BE49-F238E27FC236}">
              <a16:creationId xmlns:a16="http://schemas.microsoft.com/office/drawing/2014/main" id="{72760BC9-8CFD-40CC-A994-8816E53E6FEB}"/>
            </a:ext>
          </a:extLst>
        </xdr:cNvPr>
        <xdr:cNvPicPr>
          <a:picLocks noChangeAspect="1"/>
        </xdr:cNvPicPr>
      </xdr:nvPicPr>
      <xdr:blipFill>
        <a:blip xmlns:r="http://schemas.openxmlformats.org/officeDocument/2006/relationships" r:embed="rId1"/>
        <a:stretch>
          <a:fillRect/>
        </a:stretch>
      </xdr:blipFill>
      <xdr:spPr>
        <a:xfrm>
          <a:off x="9747250" y="846667"/>
          <a:ext cx="6256901" cy="1598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1</xdr:rowOff>
    </xdr:from>
    <xdr:to>
      <xdr:col>9</xdr:col>
      <xdr:colOff>342900</xdr:colOff>
      <xdr:row>0</xdr:row>
      <xdr:rowOff>1248023</xdr:rowOff>
    </xdr:to>
    <xdr:pic>
      <xdr:nvPicPr>
        <xdr:cNvPr id="3" name="Picture 2">
          <a:extLst>
            <a:ext uri="{FF2B5EF4-FFF2-40B4-BE49-F238E27FC236}">
              <a16:creationId xmlns:a16="http://schemas.microsoft.com/office/drawing/2014/main" id="{14BA9FF3-6A2D-449D-9E3F-8ED72BC59E6F}"/>
            </a:ext>
          </a:extLst>
        </xdr:cNvPr>
        <xdr:cNvPicPr>
          <a:picLocks noChangeAspect="1"/>
        </xdr:cNvPicPr>
      </xdr:nvPicPr>
      <xdr:blipFill>
        <a:blip xmlns:r="http://schemas.openxmlformats.org/officeDocument/2006/relationships" r:embed="rId1"/>
        <a:stretch>
          <a:fillRect/>
        </a:stretch>
      </xdr:blipFill>
      <xdr:spPr>
        <a:xfrm>
          <a:off x="10791825" y="1"/>
          <a:ext cx="4886325" cy="124802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xdr:colOff>
      <xdr:row>0</xdr:row>
      <xdr:rowOff>0</xdr:rowOff>
    </xdr:from>
    <xdr:to>
      <xdr:col>8</xdr:col>
      <xdr:colOff>1416845</xdr:colOff>
      <xdr:row>0</xdr:row>
      <xdr:rowOff>1292421</xdr:rowOff>
    </xdr:to>
    <xdr:pic>
      <xdr:nvPicPr>
        <xdr:cNvPr id="3" name="Picture 2">
          <a:extLst>
            <a:ext uri="{FF2B5EF4-FFF2-40B4-BE49-F238E27FC236}">
              <a16:creationId xmlns:a16="http://schemas.microsoft.com/office/drawing/2014/main" id="{E5D34387-0359-4996-A143-D2F61B3F74D5}"/>
            </a:ext>
          </a:extLst>
        </xdr:cNvPr>
        <xdr:cNvPicPr>
          <a:picLocks noChangeAspect="1"/>
        </xdr:cNvPicPr>
      </xdr:nvPicPr>
      <xdr:blipFill>
        <a:blip xmlns:r="http://schemas.openxmlformats.org/officeDocument/2006/relationships" r:embed="rId1"/>
        <a:stretch>
          <a:fillRect/>
        </a:stretch>
      </xdr:blipFill>
      <xdr:spPr>
        <a:xfrm>
          <a:off x="12322970" y="0"/>
          <a:ext cx="5060156" cy="129242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222250</xdr:colOff>
      <xdr:row>15</xdr:row>
      <xdr:rowOff>10583</xdr:rowOff>
    </xdr:from>
    <xdr:to>
      <xdr:col>2</xdr:col>
      <xdr:colOff>803459</xdr:colOff>
      <xdr:row>23</xdr:row>
      <xdr:rowOff>62177</xdr:rowOff>
    </xdr:to>
    <xdr:pic>
      <xdr:nvPicPr>
        <xdr:cNvPr id="3" name="Picture 2">
          <a:extLst>
            <a:ext uri="{FF2B5EF4-FFF2-40B4-BE49-F238E27FC236}">
              <a16:creationId xmlns:a16="http://schemas.microsoft.com/office/drawing/2014/main" id="{B3DF5661-E15E-4CF4-AF3E-1BD1F3E7FA5B}"/>
            </a:ext>
          </a:extLst>
        </xdr:cNvPr>
        <xdr:cNvPicPr>
          <a:picLocks noChangeAspect="1"/>
        </xdr:cNvPicPr>
      </xdr:nvPicPr>
      <xdr:blipFill>
        <a:blip xmlns:r="http://schemas.openxmlformats.org/officeDocument/2006/relationships" r:embed="rId1"/>
        <a:stretch>
          <a:fillRect/>
        </a:stretch>
      </xdr:blipFill>
      <xdr:spPr>
        <a:xfrm>
          <a:off x="222250" y="5027083"/>
          <a:ext cx="5174376" cy="13215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DF354D44-2C91-4CC2-BDE5-332D91D5D3C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61450" y="490071"/>
          <a:ext cx="1190622" cy="33672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9</xdr:col>
      <xdr:colOff>164650</xdr:colOff>
      <xdr:row>1</xdr:row>
      <xdr:rowOff>251946</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E310DF3C-D8F1-45D4-A6F4-E508F6EE6F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804325" y="451971"/>
          <a:ext cx="1190622" cy="336725"/>
        </a:xfrm>
        <a:prstGeom prst="rect">
          <a:avLst/>
        </a:prstGeom>
      </xdr:spPr>
    </xdr:pic>
    <xdr:clientData/>
  </xdr:oneCellAnchor>
  <xdr:twoCellAnchor editAs="oneCell">
    <xdr:from>
      <xdr:col>1</xdr:col>
      <xdr:colOff>0</xdr:colOff>
      <xdr:row>1</xdr:row>
      <xdr:rowOff>0</xdr:rowOff>
    </xdr:from>
    <xdr:to>
      <xdr:col>3</xdr:col>
      <xdr:colOff>949759</xdr:colOff>
      <xdr:row>4</xdr:row>
      <xdr:rowOff>44124</xdr:rowOff>
    </xdr:to>
    <xdr:pic>
      <xdr:nvPicPr>
        <xdr:cNvPr id="2" name="Picture 1">
          <a:extLst>
            <a:ext uri="{FF2B5EF4-FFF2-40B4-BE49-F238E27FC236}">
              <a16:creationId xmlns:a16="http://schemas.microsoft.com/office/drawing/2014/main" id="{78E7DFE5-8688-4823-97BF-51CD5A9E1E80}"/>
            </a:ext>
          </a:extLst>
        </xdr:cNvPr>
        <xdr:cNvPicPr>
          <a:picLocks noChangeAspect="1"/>
        </xdr:cNvPicPr>
      </xdr:nvPicPr>
      <xdr:blipFill>
        <a:blip xmlns:r="http://schemas.openxmlformats.org/officeDocument/2006/relationships" r:embed="rId3"/>
        <a:stretch>
          <a:fillRect/>
        </a:stretch>
      </xdr:blipFill>
      <xdr:spPr>
        <a:xfrm>
          <a:off x="605118" y="201706"/>
          <a:ext cx="5174376" cy="1321594"/>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AD4EB-7D6D-431D-8CBD-77574649F5F1}">
  <sheetPr codeName="Sheet1">
    <tabColor rgb="FFFF0000"/>
  </sheetPr>
  <dimension ref="A2:T17"/>
  <sheetViews>
    <sheetView tabSelected="1" zoomScale="90" zoomScaleNormal="90" workbookViewId="0"/>
  </sheetViews>
  <sheetFormatPr defaultRowHeight="15" x14ac:dyDescent="0.25"/>
  <cols>
    <col min="1" max="1" width="26.5703125" customWidth="1"/>
    <col min="2" max="2" width="30.7109375" customWidth="1"/>
    <col min="3" max="3" width="22.42578125" customWidth="1"/>
    <col min="6" max="6" width="21.28515625" customWidth="1"/>
    <col min="7" max="7" width="27.28515625" customWidth="1"/>
    <col min="15" max="15" width="20.42578125" customWidth="1"/>
    <col min="16" max="16" width="17.42578125" customWidth="1"/>
    <col min="18" max="18" width="14.5703125" customWidth="1"/>
    <col min="19" max="19" width="13.7109375" customWidth="1"/>
    <col min="20" max="20" width="5.7109375" customWidth="1"/>
  </cols>
  <sheetData>
    <row r="2" spans="1:20" ht="89.25" customHeight="1" x14ac:dyDescent="0.25"/>
    <row r="3" spans="1:20" ht="17.25" customHeight="1" thickBot="1" x14ac:dyDescent="0.3"/>
    <row r="4" spans="1:20" ht="74.45" customHeight="1" thickTop="1" thickBot="1" x14ac:dyDescent="0.3">
      <c r="B4" s="246" t="s">
        <v>0</v>
      </c>
      <c r="C4" s="247"/>
      <c r="F4" s="248" t="s">
        <v>1</v>
      </c>
      <c r="G4" s="249"/>
      <c r="N4" s="250" t="s">
        <v>2</v>
      </c>
      <c r="O4" s="251"/>
      <c r="P4" s="251"/>
      <c r="Q4" s="251"/>
      <c r="R4" s="252"/>
    </row>
    <row r="5" spans="1:20" ht="26.25" x14ac:dyDescent="0.4">
      <c r="A5" s="76" t="s">
        <v>3</v>
      </c>
    </row>
    <row r="6" spans="1:20" ht="16.5" thickBot="1" x14ac:dyDescent="0.3">
      <c r="A6" s="77"/>
    </row>
    <row r="7" spans="1:20" ht="31.5" customHeight="1" x14ac:dyDescent="0.25">
      <c r="A7" s="81" t="s">
        <v>4</v>
      </c>
      <c r="B7" s="244" t="s">
        <v>5</v>
      </c>
      <c r="C7" s="245"/>
      <c r="D7" s="245"/>
      <c r="E7" s="245"/>
      <c r="F7" s="245"/>
      <c r="G7" s="245"/>
      <c r="H7" s="245"/>
      <c r="I7" s="245"/>
      <c r="J7" s="245"/>
      <c r="K7" s="245"/>
      <c r="L7" s="245"/>
      <c r="M7" s="245"/>
      <c r="N7" s="245"/>
      <c r="O7" s="245"/>
      <c r="P7" s="245"/>
      <c r="Q7" s="245"/>
      <c r="R7" s="245"/>
      <c r="S7" s="245"/>
      <c r="T7" s="245"/>
    </row>
    <row r="8" spans="1:20" ht="57.6" customHeight="1" thickTop="1" thickBot="1" x14ac:dyDescent="0.3">
      <c r="A8" s="81" t="s">
        <v>6</v>
      </c>
      <c r="B8" s="244" t="s">
        <v>7</v>
      </c>
      <c r="C8" s="244"/>
      <c r="D8" s="244"/>
      <c r="E8" s="244"/>
      <c r="F8" s="244"/>
      <c r="G8" s="244"/>
      <c r="H8" s="244"/>
      <c r="I8" s="244"/>
      <c r="J8" s="244"/>
      <c r="K8" s="244"/>
      <c r="L8" s="244"/>
      <c r="M8" s="244"/>
      <c r="N8" s="244"/>
      <c r="O8" s="244"/>
      <c r="P8" s="244"/>
      <c r="Q8" s="244"/>
      <c r="R8" s="244"/>
      <c r="S8" s="244"/>
      <c r="T8" s="244"/>
    </row>
    <row r="9" spans="1:20" ht="63.75" customHeight="1" thickTop="1" thickBot="1" x14ac:dyDescent="0.3">
      <c r="A9" s="81" t="s">
        <v>8</v>
      </c>
      <c r="B9" s="253" t="s">
        <v>9</v>
      </c>
      <c r="C9" s="254"/>
      <c r="D9" s="254"/>
      <c r="E9" s="254"/>
      <c r="F9" s="254"/>
      <c r="G9" s="254"/>
      <c r="H9" s="254"/>
      <c r="I9" s="254"/>
      <c r="J9" s="254"/>
      <c r="K9" s="254"/>
      <c r="L9" s="254"/>
      <c r="M9" s="254"/>
      <c r="N9" s="254"/>
      <c r="O9" s="254"/>
      <c r="P9" s="254"/>
      <c r="Q9" s="254"/>
      <c r="R9" s="254"/>
      <c r="S9" s="254"/>
      <c r="T9" s="255"/>
    </row>
    <row r="10" spans="1:20" ht="45" customHeight="1" thickTop="1" thickBot="1" x14ac:dyDescent="0.3">
      <c r="A10" s="81" t="s">
        <v>10</v>
      </c>
      <c r="B10" s="244" t="s">
        <v>11</v>
      </c>
      <c r="C10" s="245"/>
      <c r="D10" s="245"/>
      <c r="E10" s="245"/>
      <c r="F10" s="245"/>
      <c r="G10" s="245"/>
      <c r="H10" s="245"/>
      <c r="I10" s="245"/>
      <c r="J10" s="245"/>
      <c r="K10" s="245"/>
      <c r="L10" s="245"/>
      <c r="M10" s="245"/>
      <c r="N10" s="245"/>
      <c r="O10" s="245"/>
      <c r="P10" s="245"/>
      <c r="Q10" s="245"/>
      <c r="R10" s="245"/>
      <c r="S10" s="245"/>
      <c r="T10" s="245"/>
    </row>
    <row r="11" spans="1:20" ht="45" customHeight="1" thickTop="1" thickBot="1" x14ac:dyDescent="0.3">
      <c r="A11" s="81" t="s">
        <v>12</v>
      </c>
      <c r="B11" s="244" t="s">
        <v>13</v>
      </c>
      <c r="C11" s="244"/>
      <c r="D11" s="244"/>
      <c r="E11" s="244"/>
      <c r="F11" s="244"/>
      <c r="G11" s="244"/>
      <c r="H11" s="244"/>
      <c r="I11" s="244"/>
      <c r="J11" s="244"/>
      <c r="K11" s="244"/>
      <c r="L11" s="244"/>
      <c r="M11" s="244"/>
      <c r="N11" s="244"/>
      <c r="O11" s="244"/>
      <c r="P11" s="244"/>
      <c r="Q11" s="244"/>
      <c r="R11" s="244"/>
      <c r="S11" s="244"/>
      <c r="T11" s="244"/>
    </row>
    <row r="12" spans="1:20" ht="38.25" customHeight="1" thickTop="1" thickBot="1" x14ac:dyDescent="0.3">
      <c r="A12" s="81" t="s">
        <v>14</v>
      </c>
      <c r="B12" s="244" t="s">
        <v>15</v>
      </c>
      <c r="C12" s="245"/>
      <c r="D12" s="245"/>
      <c r="E12" s="245"/>
      <c r="F12" s="245"/>
      <c r="G12" s="245"/>
      <c r="H12" s="245"/>
      <c r="I12" s="245"/>
      <c r="J12" s="245"/>
      <c r="K12" s="245"/>
      <c r="L12" s="245"/>
      <c r="M12" s="245"/>
      <c r="N12" s="245"/>
      <c r="O12" s="245"/>
      <c r="P12" s="245"/>
      <c r="Q12" s="245"/>
      <c r="R12" s="245"/>
      <c r="S12" s="245"/>
      <c r="T12" s="245"/>
    </row>
    <row r="13" spans="1:20" ht="47.25" customHeight="1" x14ac:dyDescent="0.25">
      <c r="A13" s="81" t="s">
        <v>16</v>
      </c>
      <c r="B13" s="244" t="s">
        <v>17</v>
      </c>
      <c r="C13" s="245"/>
      <c r="D13" s="245"/>
      <c r="E13" s="245"/>
      <c r="F13" s="245"/>
      <c r="G13" s="245"/>
      <c r="H13" s="245"/>
      <c r="I13" s="245"/>
      <c r="J13" s="245"/>
      <c r="K13" s="245"/>
      <c r="L13" s="245"/>
      <c r="M13" s="245"/>
      <c r="N13" s="245"/>
      <c r="O13" s="245"/>
      <c r="P13" s="245"/>
      <c r="Q13" s="245"/>
      <c r="R13" s="245"/>
      <c r="S13" s="245"/>
      <c r="T13" s="245"/>
    </row>
    <row r="14" spans="1:20" ht="44.25" customHeight="1" x14ac:dyDescent="0.25">
      <c r="A14" s="81" t="s">
        <v>14</v>
      </c>
      <c r="B14" s="256" t="s">
        <v>18</v>
      </c>
      <c r="C14" s="257"/>
      <c r="D14" s="257"/>
      <c r="E14" s="257"/>
      <c r="F14" s="257"/>
      <c r="G14" s="257"/>
      <c r="H14" s="257"/>
      <c r="I14" s="257"/>
      <c r="J14" s="257"/>
      <c r="K14" s="257"/>
      <c r="L14" s="257"/>
      <c r="M14" s="257"/>
      <c r="N14" s="257"/>
      <c r="O14" s="257"/>
      <c r="P14" s="257"/>
      <c r="Q14" s="257"/>
      <c r="R14" s="257"/>
      <c r="S14" s="257"/>
      <c r="T14" s="258"/>
    </row>
    <row r="15" spans="1:20" ht="46.5" customHeight="1" x14ac:dyDescent="0.25">
      <c r="A15" s="81" t="s">
        <v>16</v>
      </c>
      <c r="B15" s="244" t="s">
        <v>19</v>
      </c>
      <c r="C15" s="245"/>
      <c r="D15" s="245"/>
      <c r="E15" s="245"/>
      <c r="F15" s="245"/>
      <c r="G15" s="245"/>
      <c r="H15" s="245"/>
      <c r="I15" s="245"/>
      <c r="J15" s="245"/>
      <c r="K15" s="245"/>
      <c r="L15" s="245"/>
      <c r="M15" s="245"/>
      <c r="N15" s="245"/>
      <c r="O15" s="245"/>
      <c r="P15" s="245"/>
      <c r="Q15" s="245"/>
      <c r="R15" s="245"/>
      <c r="S15" s="245"/>
      <c r="T15" s="245"/>
    </row>
    <row r="16" spans="1:20" ht="63" customHeight="1" x14ac:dyDescent="0.25">
      <c r="A16" s="81" t="s">
        <v>20</v>
      </c>
      <c r="B16" s="244" t="s">
        <v>21</v>
      </c>
      <c r="C16" s="244"/>
      <c r="D16" s="244"/>
      <c r="E16" s="244"/>
      <c r="F16" s="244"/>
      <c r="G16" s="244"/>
      <c r="H16" s="244"/>
      <c r="I16" s="244"/>
      <c r="J16" s="244"/>
      <c r="K16" s="244"/>
      <c r="L16" s="244"/>
      <c r="M16" s="244"/>
      <c r="N16" s="244"/>
      <c r="O16" s="244"/>
      <c r="P16" s="244"/>
      <c r="Q16" s="244"/>
      <c r="R16" s="244"/>
      <c r="S16" s="244"/>
      <c r="T16" s="244"/>
    </row>
    <row r="17" ht="15.75" thickTop="1" x14ac:dyDescent="0.25"/>
  </sheetData>
  <sheetProtection algorithmName="SHA-512" hashValue="intCr3V6zA+XXZ9WzixRHFgVyudN0qi7tXzz0S8y8+TZ1Q69PjWFvL3TbNr+X/hrvGuN/GAWYyepRVqrNVAPeA==" saltValue="5lppqMPSlaBWXAGbzq7hpw==" spinCount="100000" sheet="1" objects="1" scenarios="1"/>
  <mergeCells count="13">
    <mergeCell ref="B16:T16"/>
    <mergeCell ref="B8:T8"/>
    <mergeCell ref="B9:T9"/>
    <mergeCell ref="B12:T12"/>
    <mergeCell ref="B13:T13"/>
    <mergeCell ref="B14:T14"/>
    <mergeCell ref="B10:T10"/>
    <mergeCell ref="B11:T11"/>
    <mergeCell ref="B7:T7"/>
    <mergeCell ref="B4:C4"/>
    <mergeCell ref="F4:G4"/>
    <mergeCell ref="N4:R4"/>
    <mergeCell ref="B15:T15"/>
  </mergeCells>
  <hyperlinks>
    <hyperlink ref="B4" r:id="rId1" xr:uid="{1D215EF5-4197-4D7A-9A8A-63AED6D05091}"/>
    <hyperlink ref="F4" r:id="rId2" xr:uid="{94890FEE-337E-4FDF-AC87-8E94B9113C83}"/>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813FE-6916-4569-A408-EBFB336F9368}">
  <sheetPr codeName="Sheet10">
    <tabColor theme="7" tint="0.39997558519241921"/>
  </sheetPr>
  <dimension ref="A1:L46"/>
  <sheetViews>
    <sheetView zoomScale="90" zoomScaleNormal="90" workbookViewId="0">
      <selection activeCell="A6" sqref="A6:F20"/>
    </sheetView>
  </sheetViews>
  <sheetFormatPr defaultColWidth="8.5703125" defaultRowHeight="12.75" x14ac:dyDescent="0.2"/>
  <cols>
    <col min="1" max="1" width="8.5703125" style="3" customWidth="1"/>
    <col min="2" max="2" width="8.5703125" style="3"/>
    <col min="3" max="3" width="5.7109375" style="3" customWidth="1"/>
    <col min="4" max="4" width="54.28515625" style="3" customWidth="1"/>
    <col min="5" max="5" width="14.7109375" style="3" bestFit="1" customWidth="1"/>
    <col min="6" max="6" width="38.42578125" style="3" customWidth="1"/>
    <col min="7" max="7" width="10.5703125" style="3" customWidth="1"/>
    <col min="8" max="8" width="20.7109375" style="3" customWidth="1"/>
    <col min="9" max="9" width="17.42578125" style="3" customWidth="1"/>
    <col min="10" max="11" width="8.5703125" style="3"/>
    <col min="12" max="12" width="11.7109375" style="3" customWidth="1"/>
    <col min="13" max="16384" width="8.5703125" style="3"/>
  </cols>
  <sheetData>
    <row r="1" spans="1:12" ht="13.5" thickBot="1" x14ac:dyDescent="0.25">
      <c r="A1" s="46"/>
    </row>
    <row r="2" spans="1:12" ht="71.25" customHeight="1" thickTop="1" thickBot="1" x14ac:dyDescent="0.3">
      <c r="A2" s="362" t="s">
        <v>22</v>
      </c>
      <c r="B2" s="363"/>
      <c r="C2" s="363"/>
      <c r="D2" s="363"/>
      <c r="E2" s="363"/>
      <c r="F2" s="364"/>
      <c r="H2" s="250" t="s">
        <v>2</v>
      </c>
      <c r="I2" s="251"/>
      <c r="J2" s="251"/>
      <c r="K2" s="251"/>
      <c r="L2" s="252"/>
    </row>
    <row r="3" spans="1:12" ht="15.75" customHeight="1" thickTop="1" x14ac:dyDescent="0.25">
      <c r="A3" s="281"/>
      <c r="B3" s="282"/>
      <c r="C3" s="282"/>
      <c r="D3" s="282"/>
      <c r="E3" s="282"/>
      <c r="F3" s="282"/>
      <c r="H3" s="47"/>
      <c r="I3" s="47"/>
    </row>
    <row r="4" spans="1:12" ht="13.5" thickBot="1" x14ac:dyDescent="0.25">
      <c r="A4" s="4"/>
      <c r="B4" s="4"/>
      <c r="C4" s="4"/>
      <c r="D4" s="4"/>
      <c r="E4" s="4"/>
      <c r="F4" s="4"/>
    </row>
    <row r="5" spans="1:12" ht="16.5" customHeight="1" thickTop="1" x14ac:dyDescent="0.25">
      <c r="A5" s="365" t="s">
        <v>198</v>
      </c>
      <c r="B5" s="366"/>
      <c r="C5" s="366"/>
      <c r="D5" s="366"/>
      <c r="E5" s="366"/>
      <c r="F5" s="367"/>
      <c r="H5"/>
      <c r="I5"/>
      <c r="J5"/>
      <c r="K5"/>
      <c r="L5"/>
    </row>
    <row r="6" spans="1:12" ht="12.6" customHeight="1" x14ac:dyDescent="0.25">
      <c r="A6" s="368" t="s">
        <v>199</v>
      </c>
      <c r="B6" s="369"/>
      <c r="C6" s="369"/>
      <c r="D6" s="369"/>
      <c r="E6" s="369"/>
      <c r="F6" s="370"/>
      <c r="H6"/>
      <c r="I6"/>
      <c r="J6"/>
      <c r="K6"/>
      <c r="L6"/>
    </row>
    <row r="7" spans="1:12" ht="15" x14ac:dyDescent="0.25">
      <c r="A7" s="266"/>
      <c r="B7" s="267"/>
      <c r="C7" s="267"/>
      <c r="D7" s="267"/>
      <c r="E7" s="267"/>
      <c r="F7" s="268"/>
      <c r="H7"/>
      <c r="I7"/>
      <c r="J7"/>
      <c r="K7"/>
      <c r="L7"/>
    </row>
    <row r="8" spans="1:12" ht="15" x14ac:dyDescent="0.25">
      <c r="A8" s="266"/>
      <c r="B8" s="267"/>
      <c r="C8" s="267"/>
      <c r="D8" s="267"/>
      <c r="E8" s="267"/>
      <c r="F8" s="268"/>
      <c r="H8"/>
      <c r="I8"/>
      <c r="J8"/>
      <c r="K8"/>
      <c r="L8"/>
    </row>
    <row r="9" spans="1:12" x14ac:dyDescent="0.2">
      <c r="A9" s="266"/>
      <c r="B9" s="267"/>
      <c r="C9" s="267"/>
      <c r="D9" s="267"/>
      <c r="E9" s="267"/>
      <c r="F9" s="268"/>
    </row>
    <row r="10" spans="1:12" x14ac:dyDescent="0.2">
      <c r="A10" s="266"/>
      <c r="B10" s="267"/>
      <c r="C10" s="267"/>
      <c r="D10" s="267"/>
      <c r="E10" s="267"/>
      <c r="F10" s="268"/>
    </row>
    <row r="11" spans="1:12" x14ac:dyDescent="0.2">
      <c r="A11" s="266"/>
      <c r="B11" s="267"/>
      <c r="C11" s="267"/>
      <c r="D11" s="267"/>
      <c r="E11" s="267"/>
      <c r="F11" s="268"/>
    </row>
    <row r="12" spans="1:12" x14ac:dyDescent="0.2">
      <c r="A12" s="266"/>
      <c r="B12" s="267"/>
      <c r="C12" s="267"/>
      <c r="D12" s="267"/>
      <c r="E12" s="267"/>
      <c r="F12" s="268"/>
    </row>
    <row r="13" spans="1:12" x14ac:dyDescent="0.2">
      <c r="A13" s="266"/>
      <c r="B13" s="267"/>
      <c r="C13" s="267"/>
      <c r="D13" s="267"/>
      <c r="E13" s="267"/>
      <c r="F13" s="268"/>
    </row>
    <row r="14" spans="1:12" x14ac:dyDescent="0.2">
      <c r="A14" s="266"/>
      <c r="B14" s="267"/>
      <c r="C14" s="267"/>
      <c r="D14" s="267"/>
      <c r="E14" s="267"/>
      <c r="F14" s="268"/>
    </row>
    <row r="15" spans="1:12" x14ac:dyDescent="0.2">
      <c r="A15" s="266"/>
      <c r="B15" s="267"/>
      <c r="C15" s="267"/>
      <c r="D15" s="267"/>
      <c r="E15" s="267"/>
      <c r="F15" s="268"/>
    </row>
    <row r="16" spans="1:12" x14ac:dyDescent="0.2">
      <c r="A16" s="266"/>
      <c r="B16" s="267"/>
      <c r="C16" s="267"/>
      <c r="D16" s="267"/>
      <c r="E16" s="267"/>
      <c r="F16" s="268"/>
    </row>
    <row r="17" spans="1:6" x14ac:dyDescent="0.2">
      <c r="A17" s="266"/>
      <c r="B17" s="267"/>
      <c r="C17" s="267"/>
      <c r="D17" s="267"/>
      <c r="E17" s="267"/>
      <c r="F17" s="268"/>
    </row>
    <row r="18" spans="1:6" x14ac:dyDescent="0.2">
      <c r="A18" s="266"/>
      <c r="B18" s="267"/>
      <c r="C18" s="267"/>
      <c r="D18" s="267"/>
      <c r="E18" s="267"/>
      <c r="F18" s="268"/>
    </row>
    <row r="19" spans="1:6" ht="66" customHeight="1" x14ac:dyDescent="0.2">
      <c r="A19" s="266"/>
      <c r="B19" s="267"/>
      <c r="C19" s="267"/>
      <c r="D19" s="267"/>
      <c r="E19" s="267"/>
      <c r="F19" s="268"/>
    </row>
    <row r="20" spans="1:6" ht="220.5" customHeight="1" thickBot="1" x14ac:dyDescent="0.25">
      <c r="A20" s="269"/>
      <c r="B20" s="270"/>
      <c r="C20" s="270"/>
      <c r="D20" s="270"/>
      <c r="E20" s="270"/>
      <c r="F20" s="271"/>
    </row>
    <row r="21" spans="1:6" ht="29.25" customHeight="1" thickTop="1" x14ac:dyDescent="0.25">
      <c r="A21"/>
      <c r="B21"/>
      <c r="C21"/>
      <c r="D21"/>
      <c r="E21"/>
      <c r="F21"/>
    </row>
    <row r="38" spans="3:4" customFormat="1" ht="15" x14ac:dyDescent="0.25"/>
    <row r="39" spans="3:4" customFormat="1" ht="15" x14ac:dyDescent="0.25"/>
    <row r="40" spans="3:4" customFormat="1" ht="15" x14ac:dyDescent="0.25"/>
    <row r="41" spans="3:4" customFormat="1" ht="15" x14ac:dyDescent="0.25"/>
    <row r="42" spans="3:4" customFormat="1" ht="15" x14ac:dyDescent="0.25"/>
    <row r="45" spans="3:4" x14ac:dyDescent="0.2">
      <c r="C45" s="50"/>
      <c r="D45" s="50"/>
    </row>
    <row r="46" spans="3:4" x14ac:dyDescent="0.2">
      <c r="C46" s="51"/>
      <c r="D46" s="51"/>
    </row>
  </sheetData>
  <sheetProtection algorithmName="SHA-512" hashValue="oxbFQ8tPEx4GnGiC23yXBjS8LhlUJa7vXeh9pjsVhnA05vl4ofZkKovQr9T9arF7UvQ7rXUROBFIaCkSSVn2LQ==" saltValue="pzQRB/6fbO2BeuNFf4VEWg=="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883F9-A62B-4211-8698-BB40F15536B0}">
  <sheetPr codeName="Sheet11">
    <tabColor theme="7" tint="0.39997558519241921"/>
  </sheetPr>
  <dimension ref="B1:L59"/>
  <sheetViews>
    <sheetView zoomScale="85" zoomScaleNormal="85" workbookViewId="0">
      <selection activeCell="B2" sqref="B2"/>
    </sheetView>
  </sheetViews>
  <sheetFormatPr defaultRowHeight="15" x14ac:dyDescent="0.25"/>
  <cols>
    <col min="3" max="3" width="54.28515625" customWidth="1"/>
    <col min="4" max="4" width="14.7109375" bestFit="1" customWidth="1"/>
    <col min="5" max="5" width="28.42578125" bestFit="1" customWidth="1"/>
    <col min="6" max="6" width="10.5703125" customWidth="1"/>
    <col min="8" max="8" width="28.42578125" customWidth="1"/>
    <col min="9" max="9" width="25.7109375" customWidth="1"/>
    <col min="10" max="10" width="4.7109375" customWidth="1"/>
    <col min="11" max="11" width="7.7109375" customWidth="1"/>
  </cols>
  <sheetData>
    <row r="1" spans="2:12" ht="15.75" thickBot="1" x14ac:dyDescent="0.3"/>
    <row r="2" spans="2:12" ht="69.75" customHeight="1" thickTop="1" thickBot="1" x14ac:dyDescent="0.3">
      <c r="H2" s="250" t="s">
        <v>2</v>
      </c>
      <c r="I2" s="251"/>
      <c r="J2" s="251"/>
      <c r="K2" s="251"/>
      <c r="L2" s="252"/>
    </row>
    <row r="3" spans="2:12" ht="15.75" thickTop="1" x14ac:dyDescent="0.25"/>
    <row r="6" spans="2:12" ht="21" thickBot="1" x14ac:dyDescent="0.35">
      <c r="B6" s="75" t="s">
        <v>200</v>
      </c>
    </row>
    <row r="7" spans="2:12" ht="16.5" thickTop="1" x14ac:dyDescent="0.25">
      <c r="B7" s="375" t="s">
        <v>201</v>
      </c>
      <c r="C7" s="376"/>
      <c r="D7" s="376"/>
      <c r="E7" s="376"/>
      <c r="F7" s="376"/>
      <c r="G7" s="376"/>
      <c r="H7" s="376"/>
      <c r="I7" s="377"/>
    </row>
    <row r="8" spans="2:12" x14ac:dyDescent="0.25">
      <c r="B8" s="52"/>
      <c r="C8" s="44"/>
      <c r="D8" s="44"/>
      <c r="E8" s="44"/>
      <c r="F8" s="44"/>
      <c r="G8" s="44"/>
      <c r="H8" s="44"/>
      <c r="I8" s="63"/>
    </row>
    <row r="9" spans="2:12" ht="15.75" x14ac:dyDescent="0.25">
      <c r="B9" s="378" t="s">
        <v>202</v>
      </c>
      <c r="C9" s="379"/>
      <c r="D9" s="379"/>
      <c r="E9" s="379"/>
      <c r="F9" s="379"/>
      <c r="G9" s="379"/>
      <c r="H9" s="379"/>
      <c r="I9" s="380"/>
    </row>
    <row r="10" spans="2:12" x14ac:dyDescent="0.25">
      <c r="B10" s="52"/>
      <c r="C10" s="38" t="s">
        <v>203</v>
      </c>
      <c r="D10" s="53" t="s">
        <v>204</v>
      </c>
      <c r="E10" s="53" t="s">
        <v>205</v>
      </c>
      <c r="F10" s="44"/>
      <c r="G10" s="53" t="s">
        <v>206</v>
      </c>
      <c r="H10" s="53"/>
      <c r="I10" s="54"/>
    </row>
    <row r="11" spans="2:12" ht="15" customHeight="1" x14ac:dyDescent="0.25">
      <c r="B11" s="52"/>
      <c r="C11" s="44" t="s">
        <v>207</v>
      </c>
      <c r="D11" s="44">
        <v>1.9199999999999998E-2</v>
      </c>
      <c r="E11" s="44" t="s">
        <v>208</v>
      </c>
      <c r="F11" s="44"/>
      <c r="G11" s="338" t="s">
        <v>209</v>
      </c>
      <c r="H11" s="338"/>
      <c r="I11" s="339"/>
    </row>
    <row r="12" spans="2:12" x14ac:dyDescent="0.25">
      <c r="B12" s="52"/>
      <c r="C12" s="44"/>
      <c r="D12" s="44"/>
      <c r="E12" s="44"/>
      <c r="F12" s="44"/>
      <c r="G12" s="338"/>
      <c r="H12" s="338"/>
      <c r="I12" s="339"/>
    </row>
    <row r="13" spans="2:12" ht="15.75" thickBot="1" x14ac:dyDescent="0.3">
      <c r="B13" s="55"/>
      <c r="C13" s="56"/>
      <c r="D13" s="56"/>
      <c r="E13" s="56"/>
      <c r="F13" s="56"/>
      <c r="G13" s="56"/>
      <c r="H13" s="56"/>
      <c r="I13" s="57"/>
    </row>
    <row r="14" spans="2:12" ht="16.5" thickTop="1" x14ac:dyDescent="0.25">
      <c r="B14" s="411" t="s">
        <v>210</v>
      </c>
      <c r="C14" s="412"/>
      <c r="D14" s="412"/>
      <c r="E14" s="412"/>
      <c r="F14" s="412"/>
      <c r="G14" s="412"/>
      <c r="H14" s="412"/>
      <c r="I14" s="413"/>
    </row>
    <row r="15" spans="2:12" x14ac:dyDescent="0.25">
      <c r="B15" s="58"/>
      <c r="C15" s="44"/>
      <c r="D15" s="43" t="s">
        <v>211</v>
      </c>
      <c r="E15" s="43" t="s">
        <v>212</v>
      </c>
      <c r="F15" s="329" t="s">
        <v>213</v>
      </c>
      <c r="G15" s="329"/>
      <c r="H15" s="329"/>
      <c r="I15" s="403"/>
    </row>
    <row r="16" spans="2:12" x14ac:dyDescent="0.25">
      <c r="B16" s="414" t="s">
        <v>214</v>
      </c>
      <c r="C16" s="415"/>
      <c r="D16" s="329" t="s">
        <v>215</v>
      </c>
      <c r="E16" s="329"/>
      <c r="F16" s="329"/>
      <c r="G16" s="329"/>
      <c r="H16" s="329"/>
      <c r="I16" s="403"/>
    </row>
    <row r="17" spans="2:9" x14ac:dyDescent="0.25">
      <c r="B17" s="52"/>
      <c r="C17" s="14" t="s">
        <v>216</v>
      </c>
      <c r="D17" s="45">
        <v>172.03332194954956</v>
      </c>
      <c r="E17" s="12" t="s">
        <v>217</v>
      </c>
      <c r="F17" s="401" t="s">
        <v>218</v>
      </c>
      <c r="G17" s="401"/>
      <c r="H17" s="401"/>
      <c r="I17" s="402"/>
    </row>
    <row r="18" spans="2:9" ht="15.75" thickBot="1" x14ac:dyDescent="0.3">
      <c r="B18" s="55"/>
      <c r="C18" s="66" t="s">
        <v>103</v>
      </c>
      <c r="D18" s="59">
        <v>13.653072077228545</v>
      </c>
      <c r="E18" s="56" t="s">
        <v>219</v>
      </c>
      <c r="F18" s="399" t="s">
        <v>220</v>
      </c>
      <c r="G18" s="399"/>
      <c r="H18" s="399"/>
      <c r="I18" s="400"/>
    </row>
    <row r="19" spans="2:9" ht="33.75" customHeight="1" thickTop="1" thickBot="1" x14ac:dyDescent="0.3">
      <c r="C19" s="381" t="s">
        <v>221</v>
      </c>
      <c r="D19" s="382"/>
      <c r="E19" s="382"/>
      <c r="F19" s="382"/>
      <c r="G19" s="382"/>
      <c r="H19" s="382"/>
      <c r="I19" s="383"/>
    </row>
    <row r="20" spans="2:9" ht="15.75" thickTop="1" x14ac:dyDescent="0.25"/>
    <row r="22" spans="2:9" ht="19.5" thickBot="1" x14ac:dyDescent="0.35">
      <c r="B22" s="112" t="s">
        <v>222</v>
      </c>
      <c r="C22" s="113"/>
      <c r="D22" s="113"/>
      <c r="E22" s="113"/>
      <c r="F22" s="113"/>
      <c r="G22" s="113"/>
      <c r="H22" s="113"/>
      <c r="I22" s="113"/>
    </row>
    <row r="23" spans="2:9" ht="16.5" thickTop="1" x14ac:dyDescent="0.25">
      <c r="B23" s="416" t="s">
        <v>223</v>
      </c>
      <c r="C23" s="417"/>
      <c r="D23" s="417"/>
      <c r="E23" s="417"/>
      <c r="F23" s="417"/>
      <c r="G23" s="417"/>
      <c r="H23" s="417"/>
      <c r="I23" s="418"/>
    </row>
    <row r="24" spans="2:9" x14ac:dyDescent="0.25">
      <c r="B24" s="114"/>
      <c r="C24" s="115"/>
      <c r="D24" s="115"/>
      <c r="E24" s="115"/>
      <c r="F24" s="115"/>
      <c r="G24" s="115"/>
      <c r="H24" s="115"/>
      <c r="I24" s="116"/>
    </row>
    <row r="25" spans="2:9" ht="15.75" x14ac:dyDescent="0.25">
      <c r="B25" s="419" t="s">
        <v>202</v>
      </c>
      <c r="C25" s="420"/>
      <c r="D25" s="420"/>
      <c r="E25" s="420"/>
      <c r="F25" s="420"/>
      <c r="G25" s="420"/>
      <c r="H25" s="420"/>
      <c r="I25" s="421"/>
    </row>
    <row r="26" spans="2:9" x14ac:dyDescent="0.25">
      <c r="B26" s="114"/>
      <c r="C26" s="117" t="s">
        <v>203</v>
      </c>
      <c r="D26" s="118" t="s">
        <v>204</v>
      </c>
      <c r="E26" s="118" t="s">
        <v>205</v>
      </c>
      <c r="F26" s="115"/>
      <c r="G26" s="118" t="s">
        <v>206</v>
      </c>
      <c r="H26" s="118"/>
      <c r="I26" s="119"/>
    </row>
    <row r="27" spans="2:9" x14ac:dyDescent="0.25">
      <c r="B27" s="114"/>
      <c r="C27" s="115" t="s">
        <v>207</v>
      </c>
      <c r="D27" s="115">
        <v>1.9199999999999998E-2</v>
      </c>
      <c r="E27" s="115" t="s">
        <v>208</v>
      </c>
      <c r="F27" s="115"/>
      <c r="G27" s="422" t="s">
        <v>224</v>
      </c>
      <c r="H27" s="422"/>
      <c r="I27" s="423"/>
    </row>
    <row r="28" spans="2:9" x14ac:dyDescent="0.25">
      <c r="B28" s="114"/>
      <c r="C28" s="115"/>
      <c r="D28" s="115"/>
      <c r="E28" s="115"/>
      <c r="F28" s="115"/>
      <c r="G28" s="422"/>
      <c r="H28" s="422"/>
      <c r="I28" s="423"/>
    </row>
    <row r="29" spans="2:9" ht="15.75" thickBot="1" x14ac:dyDescent="0.3">
      <c r="B29" s="120"/>
      <c r="C29" s="121"/>
      <c r="D29" s="121"/>
      <c r="E29" s="121"/>
      <c r="F29" s="121"/>
      <c r="G29" s="121"/>
      <c r="H29" s="121"/>
      <c r="I29" s="122"/>
    </row>
    <row r="30" spans="2:9" ht="16.5" thickTop="1" x14ac:dyDescent="0.25">
      <c r="B30" s="424" t="s">
        <v>210</v>
      </c>
      <c r="C30" s="425"/>
      <c r="D30" s="425"/>
      <c r="E30" s="425"/>
      <c r="F30" s="425"/>
      <c r="G30" s="425"/>
      <c r="H30" s="425"/>
      <c r="I30" s="426"/>
    </row>
    <row r="31" spans="2:9" x14ac:dyDescent="0.25">
      <c r="B31" s="123"/>
      <c r="C31" s="115"/>
      <c r="D31" s="124" t="s">
        <v>211</v>
      </c>
      <c r="E31" s="124" t="s">
        <v>212</v>
      </c>
      <c r="F31" s="427" t="s">
        <v>225</v>
      </c>
      <c r="G31" s="427"/>
      <c r="H31" s="427"/>
      <c r="I31" s="428"/>
    </row>
    <row r="32" spans="2:9" x14ac:dyDescent="0.25">
      <c r="B32" s="429" t="s">
        <v>214</v>
      </c>
      <c r="C32" s="430"/>
      <c r="D32" s="427" t="s">
        <v>215</v>
      </c>
      <c r="E32" s="427"/>
      <c r="F32" s="427"/>
      <c r="G32" s="427"/>
      <c r="H32" s="427"/>
      <c r="I32" s="428"/>
    </row>
    <row r="33" spans="2:9" x14ac:dyDescent="0.25">
      <c r="B33" s="114"/>
      <c r="C33" s="125" t="s">
        <v>226</v>
      </c>
      <c r="D33" s="126">
        <v>598.30999999999995</v>
      </c>
      <c r="E33" s="125" t="s">
        <v>227</v>
      </c>
      <c r="F33" s="404" t="s">
        <v>228</v>
      </c>
      <c r="G33" s="404"/>
      <c r="H33" s="404"/>
      <c r="I33" s="405"/>
    </row>
    <row r="34" spans="2:9" x14ac:dyDescent="0.25">
      <c r="B34" s="114"/>
      <c r="C34" s="125" t="s">
        <v>229</v>
      </c>
      <c r="D34" s="127">
        <v>29635.150603075803</v>
      </c>
      <c r="E34" s="128" t="s">
        <v>230</v>
      </c>
      <c r="F34" s="404" t="s">
        <v>231</v>
      </c>
      <c r="G34" s="404"/>
      <c r="H34" s="404"/>
      <c r="I34" s="405"/>
    </row>
    <row r="35" spans="2:9" x14ac:dyDescent="0.25">
      <c r="B35" s="114"/>
      <c r="C35" s="128" t="s">
        <v>216</v>
      </c>
      <c r="D35" s="126">
        <v>171.38439897438093</v>
      </c>
      <c r="E35" s="125" t="s">
        <v>217</v>
      </c>
      <c r="F35" s="404" t="s">
        <v>228</v>
      </c>
      <c r="G35" s="404"/>
      <c r="H35" s="404"/>
      <c r="I35" s="405"/>
    </row>
    <row r="36" spans="2:9" x14ac:dyDescent="0.25">
      <c r="B36" s="114"/>
      <c r="C36" s="125" t="s">
        <v>103</v>
      </c>
      <c r="D36" s="126">
        <v>13.653072077228545</v>
      </c>
      <c r="E36" s="115" t="s">
        <v>219</v>
      </c>
      <c r="F36" s="404" t="s">
        <v>220</v>
      </c>
      <c r="G36" s="404"/>
      <c r="H36" s="404"/>
      <c r="I36" s="405"/>
    </row>
    <row r="37" spans="2:9" ht="15.75" thickBot="1" x14ac:dyDescent="0.3">
      <c r="B37" s="120"/>
      <c r="C37" s="129" t="s">
        <v>232</v>
      </c>
      <c r="D37" s="130">
        <v>6515.78</v>
      </c>
      <c r="E37" s="129" t="s">
        <v>233</v>
      </c>
      <c r="F37" s="406" t="s">
        <v>234</v>
      </c>
      <c r="G37" s="406"/>
      <c r="H37" s="406"/>
      <c r="I37" s="407"/>
    </row>
    <row r="38" spans="2:9" ht="33.75" customHeight="1" thickTop="1" thickBot="1" x14ac:dyDescent="0.3">
      <c r="B38" s="113"/>
      <c r="C38" s="408" t="s">
        <v>235</v>
      </c>
      <c r="D38" s="409"/>
      <c r="E38" s="409"/>
      <c r="F38" s="409"/>
      <c r="G38" s="409"/>
      <c r="H38" s="409"/>
      <c r="I38" s="410"/>
    </row>
    <row r="39" spans="2:9" ht="15.75" thickTop="1" x14ac:dyDescent="0.25"/>
    <row r="40" spans="2:9" ht="19.5" thickBot="1" x14ac:dyDescent="0.35">
      <c r="B40" s="112" t="s">
        <v>236</v>
      </c>
      <c r="C40" s="113"/>
      <c r="D40" s="113"/>
      <c r="E40" s="113"/>
      <c r="F40" s="113"/>
      <c r="G40" s="113"/>
      <c r="H40" s="113"/>
      <c r="I40" s="113"/>
    </row>
    <row r="41" spans="2:9" ht="16.5" thickTop="1" x14ac:dyDescent="0.25">
      <c r="B41" s="388" t="s">
        <v>237</v>
      </c>
      <c r="C41" s="389"/>
      <c r="D41" s="389"/>
      <c r="E41" s="389"/>
      <c r="F41" s="389"/>
      <c r="G41" s="389"/>
      <c r="H41" s="389"/>
      <c r="I41" s="390"/>
    </row>
    <row r="42" spans="2:9" ht="15.75" thickBot="1" x14ac:dyDescent="0.3">
      <c r="B42" s="135"/>
      <c r="C42" s="136"/>
      <c r="D42" s="136"/>
      <c r="E42" s="136"/>
      <c r="F42" s="136"/>
      <c r="G42" s="136"/>
      <c r="H42" s="136"/>
      <c r="I42" s="137"/>
    </row>
    <row r="43" spans="2:9" ht="16.5" thickTop="1" x14ac:dyDescent="0.25">
      <c r="B43" s="391" t="s">
        <v>202</v>
      </c>
      <c r="C43" s="392"/>
      <c r="D43" s="392"/>
      <c r="E43" s="392"/>
      <c r="F43" s="392"/>
      <c r="G43" s="392"/>
      <c r="H43" s="392"/>
      <c r="I43" s="393"/>
    </row>
    <row r="44" spans="2:9" x14ac:dyDescent="0.25">
      <c r="B44" s="138"/>
      <c r="C44" s="139" t="s">
        <v>203</v>
      </c>
      <c r="D44" s="140" t="s">
        <v>204</v>
      </c>
      <c r="E44" s="140" t="s">
        <v>205</v>
      </c>
      <c r="F44" s="141"/>
      <c r="G44" s="140" t="s">
        <v>206</v>
      </c>
      <c r="H44" s="140"/>
      <c r="I44" s="142"/>
    </row>
    <row r="45" spans="2:9" x14ac:dyDescent="0.25">
      <c r="B45" s="138"/>
      <c r="C45" s="141" t="s">
        <v>207</v>
      </c>
      <c r="D45" s="141">
        <v>1.9199999999999998E-2</v>
      </c>
      <c r="E45" s="141" t="s">
        <v>208</v>
      </c>
      <c r="F45" s="141"/>
      <c r="G45" s="394" t="s">
        <v>224</v>
      </c>
      <c r="H45" s="394"/>
      <c r="I45" s="395"/>
    </row>
    <row r="46" spans="2:9" x14ac:dyDescent="0.25">
      <c r="B46" s="138"/>
      <c r="C46" s="141"/>
      <c r="D46" s="141"/>
      <c r="E46" s="141"/>
      <c r="F46" s="141"/>
      <c r="G46" s="394"/>
      <c r="H46" s="394"/>
      <c r="I46" s="395"/>
    </row>
    <row r="47" spans="2:9" ht="15.75" thickBot="1" x14ac:dyDescent="0.3">
      <c r="B47" s="143"/>
      <c r="C47" s="144"/>
      <c r="D47" s="144"/>
      <c r="E47" s="144"/>
      <c r="F47" s="144"/>
      <c r="G47" s="144"/>
      <c r="H47" s="144"/>
      <c r="I47" s="145"/>
    </row>
    <row r="48" spans="2:9" ht="16.5" thickTop="1" x14ac:dyDescent="0.25">
      <c r="B48" s="396" t="s">
        <v>210</v>
      </c>
      <c r="C48" s="397"/>
      <c r="D48" s="397"/>
      <c r="E48" s="397"/>
      <c r="F48" s="397"/>
      <c r="G48" s="397"/>
      <c r="H48" s="397"/>
      <c r="I48" s="398"/>
    </row>
    <row r="49" spans="2:9" x14ac:dyDescent="0.25">
      <c r="B49" s="146"/>
      <c r="C49" s="141"/>
      <c r="D49" s="147" t="s">
        <v>211</v>
      </c>
      <c r="E49" s="147" t="s">
        <v>212</v>
      </c>
      <c r="F49" s="386" t="s">
        <v>238</v>
      </c>
      <c r="G49" s="386"/>
      <c r="H49" s="386"/>
      <c r="I49" s="387"/>
    </row>
    <row r="50" spans="2:9" x14ac:dyDescent="0.25">
      <c r="B50" s="384" t="s">
        <v>239</v>
      </c>
      <c r="C50" s="385"/>
      <c r="D50" s="386" t="s">
        <v>215</v>
      </c>
      <c r="E50" s="386"/>
      <c r="F50" s="386"/>
      <c r="G50" s="386"/>
      <c r="H50" s="386"/>
      <c r="I50" s="387"/>
    </row>
    <row r="51" spans="2:9" x14ac:dyDescent="0.25">
      <c r="B51" s="138"/>
      <c r="C51" s="148" t="s">
        <v>240</v>
      </c>
      <c r="D51" s="149">
        <v>51.021532294688157</v>
      </c>
      <c r="E51" s="148" t="s">
        <v>241</v>
      </c>
      <c r="F51" s="371" t="s">
        <v>242</v>
      </c>
      <c r="G51" s="371"/>
      <c r="H51" s="371"/>
      <c r="I51" s="372"/>
    </row>
    <row r="52" spans="2:9" x14ac:dyDescent="0.25">
      <c r="B52" s="138"/>
      <c r="C52" s="148" t="s">
        <v>232</v>
      </c>
      <c r="D52" s="149">
        <v>6515.78</v>
      </c>
      <c r="E52" s="148" t="s">
        <v>233</v>
      </c>
      <c r="F52" s="371" t="s">
        <v>243</v>
      </c>
      <c r="G52" s="371"/>
      <c r="H52" s="371"/>
      <c r="I52" s="372"/>
    </row>
    <row r="53" spans="2:9" x14ac:dyDescent="0.25">
      <c r="B53" s="138"/>
      <c r="C53" s="148" t="s">
        <v>229</v>
      </c>
      <c r="D53" s="149">
        <v>28420.964770642204</v>
      </c>
      <c r="E53" s="150" t="s">
        <v>230</v>
      </c>
      <c r="F53" s="371" t="s">
        <v>244</v>
      </c>
      <c r="G53" s="371"/>
      <c r="H53" s="371"/>
      <c r="I53" s="372"/>
    </row>
    <row r="54" spans="2:9" ht="25.5" x14ac:dyDescent="0.25">
      <c r="B54" s="138"/>
      <c r="C54" s="150" t="s">
        <v>245</v>
      </c>
      <c r="D54" s="149">
        <v>1.5885962338549504</v>
      </c>
      <c r="E54" s="148" t="s">
        <v>246</v>
      </c>
      <c r="F54" s="371" t="s">
        <v>242</v>
      </c>
      <c r="G54" s="371"/>
      <c r="H54" s="371"/>
      <c r="I54" s="372"/>
    </row>
    <row r="55" spans="2:9" x14ac:dyDescent="0.25">
      <c r="B55" s="138"/>
      <c r="C55" s="150" t="s">
        <v>247</v>
      </c>
      <c r="D55" s="149">
        <v>0.69246502501369656</v>
      </c>
      <c r="E55" s="148" t="s">
        <v>248</v>
      </c>
      <c r="F55" s="371" t="s">
        <v>242</v>
      </c>
      <c r="G55" s="371"/>
      <c r="H55" s="371"/>
      <c r="I55" s="372"/>
    </row>
    <row r="56" spans="2:9" x14ac:dyDescent="0.25">
      <c r="B56" s="138"/>
      <c r="C56" s="150" t="s">
        <v>216</v>
      </c>
      <c r="D56" s="149">
        <v>171.95535900560699</v>
      </c>
      <c r="E56" s="148" t="s">
        <v>217</v>
      </c>
      <c r="F56" s="371" t="s">
        <v>242</v>
      </c>
      <c r="G56" s="371"/>
      <c r="H56" s="371"/>
      <c r="I56" s="372"/>
    </row>
    <row r="57" spans="2:9" x14ac:dyDescent="0.25">
      <c r="B57" s="138"/>
      <c r="C57" s="150" t="s">
        <v>249</v>
      </c>
      <c r="D57" s="149">
        <v>76.863617776520286</v>
      </c>
      <c r="E57" s="148" t="s">
        <v>217</v>
      </c>
      <c r="F57" s="371" t="s">
        <v>242</v>
      </c>
      <c r="G57" s="371"/>
      <c r="H57" s="371"/>
      <c r="I57" s="372"/>
    </row>
    <row r="58" spans="2:9" ht="15.75" thickBot="1" x14ac:dyDescent="0.3">
      <c r="B58" s="131"/>
      <c r="C58" s="132" t="s">
        <v>226</v>
      </c>
      <c r="D58" s="133">
        <v>609.1</v>
      </c>
      <c r="E58" s="134" t="s">
        <v>227</v>
      </c>
      <c r="F58" s="373" t="s">
        <v>242</v>
      </c>
      <c r="G58" s="373"/>
      <c r="H58" s="373"/>
      <c r="I58" s="374"/>
    </row>
    <row r="59" spans="2:9" ht="15.75" thickTop="1" x14ac:dyDescent="0.25"/>
  </sheetData>
  <sheetProtection algorithmName="SHA-512" hashValue="IuZ9Ai2V03qvHrGz1uQ7wK5nKIaUa4S8XEud1qB4RZdqQCsU1KGQ5zoaZci7RFRFAwQ6CJE51/ylswJlh8wlxA==" saltValue="gkHM/EWqJ/4g+51uI6hymw==" spinCount="100000" sheet="1" objects="1" scenarios="1"/>
  <mergeCells count="42">
    <mergeCell ref="H2:L2"/>
    <mergeCell ref="B14:I14"/>
    <mergeCell ref="F51:I51"/>
    <mergeCell ref="F52:I52"/>
    <mergeCell ref="F53:I53"/>
    <mergeCell ref="B16:C16"/>
    <mergeCell ref="D16:E16"/>
    <mergeCell ref="B23:I23"/>
    <mergeCell ref="B25:I25"/>
    <mergeCell ref="G27:I28"/>
    <mergeCell ref="B30:I30"/>
    <mergeCell ref="F31:I31"/>
    <mergeCell ref="B32:C32"/>
    <mergeCell ref="D32:E32"/>
    <mergeCell ref="F32:I32"/>
    <mergeCell ref="F33:I33"/>
    <mergeCell ref="F54:I54"/>
    <mergeCell ref="F18:I18"/>
    <mergeCell ref="F17:I17"/>
    <mergeCell ref="F15:I15"/>
    <mergeCell ref="F16:I16"/>
    <mergeCell ref="F34:I34"/>
    <mergeCell ref="F35:I35"/>
    <mergeCell ref="F36:I36"/>
    <mergeCell ref="F37:I37"/>
    <mergeCell ref="C38:I38"/>
    <mergeCell ref="F55:I55"/>
    <mergeCell ref="F56:I56"/>
    <mergeCell ref="F57:I57"/>
    <mergeCell ref="F58:I58"/>
    <mergeCell ref="B7:I7"/>
    <mergeCell ref="B9:I9"/>
    <mergeCell ref="G11:I12"/>
    <mergeCell ref="C19:I19"/>
    <mergeCell ref="B50:C50"/>
    <mergeCell ref="D50:E50"/>
    <mergeCell ref="F50:I50"/>
    <mergeCell ref="B41:I41"/>
    <mergeCell ref="B43:I43"/>
    <mergeCell ref="G45:I46"/>
    <mergeCell ref="B48:I48"/>
    <mergeCell ref="F49:I49"/>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61BD1-491F-4FA6-B223-7C660BB45BA8}">
  <sheetPr codeName="Sheet15">
    <tabColor theme="7" tint="0.39997558519241921"/>
  </sheetPr>
  <dimension ref="A3:C20"/>
  <sheetViews>
    <sheetView workbookViewId="0">
      <selection activeCell="D6" sqref="D6"/>
    </sheetView>
  </sheetViews>
  <sheetFormatPr defaultRowHeight="15" x14ac:dyDescent="0.25"/>
  <cols>
    <col min="1" max="1" width="48.28515625" customWidth="1"/>
    <col min="2" max="2" width="46.28515625" customWidth="1"/>
    <col min="3" max="3" width="70.5703125" customWidth="1"/>
  </cols>
  <sheetData>
    <row r="3" spans="1:3" ht="15.75" thickBot="1" x14ac:dyDescent="0.3"/>
    <row r="4" spans="1:3" ht="20.25" x14ac:dyDescent="0.25">
      <c r="A4" s="343" t="s">
        <v>250</v>
      </c>
      <c r="B4" s="344"/>
      <c r="C4" s="345"/>
    </row>
    <row r="5" spans="1:3" ht="15.75" thickTop="1" x14ac:dyDescent="0.25">
      <c r="A5" s="90"/>
      <c r="B5" s="91" t="s">
        <v>64</v>
      </c>
      <c r="C5" s="92" t="s">
        <v>65</v>
      </c>
    </row>
    <row r="6" spans="1:3" ht="178.5" x14ac:dyDescent="0.25">
      <c r="A6" s="93" t="s">
        <v>251</v>
      </c>
      <c r="B6" s="242" t="s">
        <v>252</v>
      </c>
      <c r="C6" s="243" t="s">
        <v>253</v>
      </c>
    </row>
    <row r="7" spans="1:3" ht="175.5" customHeight="1" x14ac:dyDescent="0.25">
      <c r="A7" s="94" t="s">
        <v>69</v>
      </c>
      <c r="B7" s="82" t="s">
        <v>254</v>
      </c>
      <c r="C7" s="83" t="s">
        <v>255</v>
      </c>
    </row>
    <row r="8" spans="1:3" ht="153" x14ac:dyDescent="0.25">
      <c r="A8" s="93" t="s">
        <v>70</v>
      </c>
      <c r="B8" s="82" t="s">
        <v>256</v>
      </c>
      <c r="C8" s="83" t="s">
        <v>257</v>
      </c>
    </row>
    <row r="9" spans="1:3" ht="222.4" customHeight="1" x14ac:dyDescent="0.25">
      <c r="A9" s="94" t="s">
        <v>71</v>
      </c>
      <c r="B9" s="13" t="s">
        <v>258</v>
      </c>
      <c r="C9" s="95" t="s">
        <v>259</v>
      </c>
    </row>
    <row r="10" spans="1:3" ht="216.75" x14ac:dyDescent="0.25">
      <c r="A10" s="94" t="s">
        <v>72</v>
      </c>
      <c r="B10" s="13" t="s">
        <v>260</v>
      </c>
      <c r="C10" s="95" t="s">
        <v>261</v>
      </c>
    </row>
    <row r="11" spans="1:3" ht="109.9" customHeight="1" x14ac:dyDescent="0.25">
      <c r="A11" s="94" t="s">
        <v>73</v>
      </c>
      <c r="B11" s="82" t="s">
        <v>262</v>
      </c>
      <c r="C11" s="95" t="s">
        <v>263</v>
      </c>
    </row>
    <row r="12" spans="1:3" ht="342" customHeight="1" x14ac:dyDescent="0.25">
      <c r="A12" s="94" t="s">
        <v>74</v>
      </c>
      <c r="B12" s="13" t="s">
        <v>264</v>
      </c>
      <c r="C12" s="96" t="s">
        <v>265</v>
      </c>
    </row>
    <row r="13" spans="1:3" ht="210" customHeight="1" x14ac:dyDescent="0.25">
      <c r="A13" s="94" t="s">
        <v>75</v>
      </c>
      <c r="B13" s="82" t="s">
        <v>266</v>
      </c>
      <c r="C13" s="96" t="s">
        <v>267</v>
      </c>
    </row>
    <row r="14" spans="1:3" ht="159" customHeight="1" x14ac:dyDescent="0.25">
      <c r="A14" s="94" t="s">
        <v>76</v>
      </c>
      <c r="B14" s="13" t="s">
        <v>268</v>
      </c>
      <c r="C14" s="96" t="s">
        <v>269</v>
      </c>
    </row>
    <row r="15" spans="1:3" ht="39.6" customHeight="1" x14ac:dyDescent="0.25">
      <c r="A15" s="93" t="s">
        <v>77</v>
      </c>
      <c r="B15" s="82" t="s">
        <v>270</v>
      </c>
      <c r="C15" s="96" t="s">
        <v>271</v>
      </c>
    </row>
    <row r="16" spans="1:3" ht="138.6" customHeight="1" x14ac:dyDescent="0.25">
      <c r="A16" s="93" t="s">
        <v>78</v>
      </c>
      <c r="B16" s="82" t="s">
        <v>272</v>
      </c>
      <c r="C16" s="96" t="s">
        <v>273</v>
      </c>
    </row>
    <row r="17" spans="1:3" ht="388.9" customHeight="1" x14ac:dyDescent="0.25">
      <c r="A17" s="97" t="s">
        <v>79</v>
      </c>
      <c r="B17" s="13" t="s">
        <v>274</v>
      </c>
      <c r="C17" s="95" t="s">
        <v>275</v>
      </c>
    </row>
    <row r="18" spans="1:3" ht="204" x14ac:dyDescent="0.25">
      <c r="A18" s="97" t="s">
        <v>80</v>
      </c>
      <c r="B18" s="13" t="s">
        <v>276</v>
      </c>
      <c r="C18" s="151" t="s">
        <v>277</v>
      </c>
    </row>
    <row r="19" spans="1:3" ht="223.15" customHeight="1" x14ac:dyDescent="0.25">
      <c r="A19" s="97" t="s">
        <v>81</v>
      </c>
      <c r="B19" s="13" t="s">
        <v>278</v>
      </c>
      <c r="C19" s="95" t="s">
        <v>279</v>
      </c>
    </row>
    <row r="20" spans="1:3" ht="243.4" customHeight="1" x14ac:dyDescent="0.25">
      <c r="A20" s="97" t="s">
        <v>82</v>
      </c>
      <c r="B20" s="13" t="s">
        <v>280</v>
      </c>
      <c r="C20" s="151" t="s">
        <v>281</v>
      </c>
    </row>
  </sheetData>
  <sheetProtection algorithmName="SHA-512" hashValue="gtRyD/nIm0HKMBxQVJB7nBTYFrcBQee+yTdw5B3D0uA1nbeRvtD2IDgMU/7JQ7tfst7NP667fODKBi4HXycLzQ==" saltValue="tJ+3GE0kqQQR7ga8UMC0Ow==" spinCount="100000" sheet="1" formatColumns="0" formatRows="0"/>
  <mergeCells count="1">
    <mergeCell ref="A4:C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J61"/>
  <sheetViews>
    <sheetView zoomScale="80" zoomScaleNormal="80" workbookViewId="0">
      <selection sqref="A1:G1"/>
    </sheetView>
  </sheetViews>
  <sheetFormatPr defaultColWidth="8.5703125" defaultRowHeight="12.75" x14ac:dyDescent="0.2"/>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4.25" customHeight="1" x14ac:dyDescent="0.25">
      <c r="A1" s="433" t="s">
        <v>282</v>
      </c>
      <c r="B1" s="433"/>
      <c r="C1" s="433"/>
      <c r="D1" s="433"/>
      <c r="E1" s="433"/>
      <c r="F1" s="433"/>
      <c r="G1" s="434"/>
    </row>
    <row r="2" spans="1:7" s="21" customFormat="1" ht="18" x14ac:dyDescent="0.25">
      <c r="A2" s="25" t="s">
        <v>283</v>
      </c>
      <c r="B2" s="29"/>
      <c r="C2" s="29"/>
      <c r="D2" s="29"/>
      <c r="E2" s="29"/>
      <c r="F2" s="25"/>
      <c r="G2" s="30"/>
    </row>
    <row r="3" spans="1:7" s="4" customFormat="1" x14ac:dyDescent="0.2">
      <c r="A3" s="6" t="s">
        <v>62</v>
      </c>
      <c r="B3" s="333" t="s">
        <v>284</v>
      </c>
      <c r="C3" s="334"/>
      <c r="D3" s="334"/>
      <c r="E3" s="335"/>
      <c r="F3" s="38" t="s">
        <v>64</v>
      </c>
      <c r="G3" s="6" t="s">
        <v>285</v>
      </c>
    </row>
    <row r="4" spans="1:7" s="4" customFormat="1" x14ac:dyDescent="0.2">
      <c r="A4" s="6"/>
      <c r="B4" s="38" t="s">
        <v>286</v>
      </c>
      <c r="C4" s="38" t="s">
        <v>286</v>
      </c>
      <c r="D4" s="38" t="s">
        <v>286</v>
      </c>
      <c r="E4" s="38" t="s">
        <v>286</v>
      </c>
      <c r="F4" s="38"/>
      <c r="G4" s="6"/>
    </row>
    <row r="5" spans="1:7" ht="137.25" customHeight="1" x14ac:dyDescent="0.2">
      <c r="A5" s="41" t="s">
        <v>69</v>
      </c>
      <c r="B5" s="8"/>
      <c r="C5" s="8"/>
      <c r="D5" s="8"/>
      <c r="E5" s="8"/>
      <c r="F5" s="13" t="s">
        <v>287</v>
      </c>
      <c r="G5" s="7" t="s">
        <v>288</v>
      </c>
    </row>
    <row r="6" spans="1:7" ht="121.5" customHeight="1" x14ac:dyDescent="0.2">
      <c r="A6" s="41" t="s">
        <v>289</v>
      </c>
      <c r="B6" s="8"/>
      <c r="C6" s="8"/>
      <c r="D6" s="8"/>
      <c r="E6" s="8"/>
      <c r="F6" s="7" t="s">
        <v>290</v>
      </c>
      <c r="G6" s="7" t="s">
        <v>291</v>
      </c>
    </row>
    <row r="7" spans="1:7" ht="233.25" customHeight="1" x14ac:dyDescent="0.2">
      <c r="A7" s="41" t="s">
        <v>71</v>
      </c>
      <c r="B7" s="8"/>
      <c r="C7" s="8"/>
      <c r="D7" s="8"/>
      <c r="E7" s="8"/>
      <c r="F7" s="13" t="s">
        <v>292</v>
      </c>
      <c r="G7" s="7" t="s">
        <v>293</v>
      </c>
    </row>
    <row r="8" spans="1:7" ht="248.25" customHeight="1" x14ac:dyDescent="0.2">
      <c r="A8" s="41" t="s">
        <v>72</v>
      </c>
      <c r="B8" s="8"/>
      <c r="C8" s="8"/>
      <c r="D8" s="8"/>
      <c r="E8" s="8"/>
      <c r="F8" s="13" t="s">
        <v>294</v>
      </c>
      <c r="G8" s="7" t="s">
        <v>295</v>
      </c>
    </row>
    <row r="9" spans="1:7" ht="73.5" customHeight="1" x14ac:dyDescent="0.2">
      <c r="A9" s="41" t="s">
        <v>74</v>
      </c>
      <c r="B9" s="8"/>
      <c r="C9" s="8"/>
      <c r="D9" s="8"/>
      <c r="E9" s="8"/>
      <c r="F9" s="7" t="s">
        <v>296</v>
      </c>
      <c r="G9" s="7" t="s">
        <v>297</v>
      </c>
    </row>
    <row r="10" spans="1:7" ht="36" customHeight="1" x14ac:dyDescent="0.2">
      <c r="A10" s="41" t="s">
        <v>75</v>
      </c>
      <c r="B10" s="8"/>
      <c r="C10" s="8"/>
      <c r="D10" s="8"/>
      <c r="E10" s="8"/>
      <c r="F10" s="7" t="s">
        <v>298</v>
      </c>
      <c r="G10" s="7" t="s">
        <v>299</v>
      </c>
    </row>
    <row r="11" spans="1:7" ht="110.25" customHeight="1" x14ac:dyDescent="0.2">
      <c r="A11" s="41" t="s">
        <v>300</v>
      </c>
      <c r="B11" s="8"/>
      <c r="C11" s="8"/>
      <c r="D11" s="8"/>
      <c r="E11" s="8"/>
      <c r="F11" s="7" t="s">
        <v>301</v>
      </c>
      <c r="G11" s="7" t="s">
        <v>302</v>
      </c>
    </row>
    <row r="12" spans="1:7" ht="51.75" customHeight="1" x14ac:dyDescent="0.2">
      <c r="A12" s="41" t="s">
        <v>78</v>
      </c>
      <c r="B12" s="8"/>
      <c r="C12" s="8"/>
      <c r="D12" s="8"/>
      <c r="E12" s="8"/>
      <c r="F12" s="7" t="s">
        <v>303</v>
      </c>
      <c r="G12" s="7" t="s">
        <v>304</v>
      </c>
    </row>
    <row r="13" spans="1:7" ht="90.75" customHeight="1" x14ac:dyDescent="0.2">
      <c r="A13" s="41" t="s">
        <v>80</v>
      </c>
      <c r="B13" s="8"/>
      <c r="C13" s="8"/>
      <c r="D13" s="8"/>
      <c r="E13" s="8"/>
      <c r="F13" s="7" t="s">
        <v>305</v>
      </c>
      <c r="G13" s="7" t="s">
        <v>306</v>
      </c>
    </row>
    <row r="14" spans="1:7" x14ac:dyDescent="0.2">
      <c r="A14" s="6" t="s">
        <v>307</v>
      </c>
      <c r="B14" s="8"/>
      <c r="C14" s="8"/>
      <c r="D14" s="8"/>
      <c r="E14" s="8"/>
    </row>
    <row r="15" spans="1:7" x14ac:dyDescent="0.2">
      <c r="G15" s="5"/>
    </row>
    <row r="16" spans="1:7" ht="18" x14ac:dyDescent="0.25">
      <c r="A16" s="25" t="s">
        <v>308</v>
      </c>
      <c r="B16" s="28"/>
      <c r="C16" s="28"/>
      <c r="D16" s="28"/>
      <c r="E16" s="28"/>
      <c r="F16" s="26"/>
      <c r="G16" s="27"/>
    </row>
    <row r="17" spans="1:7" s="4" customFormat="1" x14ac:dyDescent="0.2">
      <c r="A17" s="6" t="s">
        <v>62</v>
      </c>
      <c r="B17" s="333" t="s">
        <v>284</v>
      </c>
      <c r="C17" s="334"/>
      <c r="D17" s="334"/>
      <c r="E17" s="335"/>
      <c r="F17" s="38" t="s">
        <v>309</v>
      </c>
      <c r="G17" s="6" t="s">
        <v>310</v>
      </c>
    </row>
    <row r="18" spans="1:7" ht="39.75" customHeight="1" x14ac:dyDescent="0.2">
      <c r="A18" s="41" t="s">
        <v>311</v>
      </c>
      <c r="B18" s="8"/>
      <c r="C18" s="8"/>
      <c r="D18" s="8"/>
      <c r="E18" s="8"/>
      <c r="F18" s="12" t="s">
        <v>312</v>
      </c>
      <c r="G18" s="41" t="s">
        <v>313</v>
      </c>
    </row>
    <row r="19" spans="1:7" x14ac:dyDescent="0.2">
      <c r="A19" s="6" t="s">
        <v>314</v>
      </c>
      <c r="B19" s="8"/>
      <c r="C19" s="8"/>
      <c r="D19" s="8"/>
      <c r="E19" s="8"/>
    </row>
    <row r="21" spans="1:7" ht="18" x14ac:dyDescent="0.25">
      <c r="A21" s="25" t="s">
        <v>315</v>
      </c>
      <c r="B21" s="26"/>
      <c r="C21" s="26"/>
      <c r="D21" s="26"/>
      <c r="E21" s="26"/>
    </row>
    <row r="22" spans="1:7" ht="25.5" x14ac:dyDescent="0.2">
      <c r="A22" s="6" t="s">
        <v>316</v>
      </c>
      <c r="B22" s="8"/>
      <c r="C22" s="8"/>
      <c r="D22" s="8"/>
      <c r="E22" s="8"/>
    </row>
    <row r="24" spans="1:7" ht="18" x14ac:dyDescent="0.25">
      <c r="A24" s="25" t="s">
        <v>317</v>
      </c>
      <c r="B24" s="26"/>
      <c r="C24" s="26"/>
      <c r="D24" s="26"/>
      <c r="E24" s="26"/>
      <c r="F24" s="26"/>
    </row>
    <row r="25" spans="1:7" x14ac:dyDescent="0.2">
      <c r="A25" s="6" t="s">
        <v>318</v>
      </c>
      <c r="B25" s="333" t="s">
        <v>319</v>
      </c>
      <c r="C25" s="334"/>
      <c r="D25" s="334"/>
      <c r="E25" s="335"/>
      <c r="F25" s="38" t="s">
        <v>113</v>
      </c>
    </row>
    <row r="26" spans="1:7" ht="51.75" customHeight="1" x14ac:dyDescent="0.2">
      <c r="A26" s="14" t="s">
        <v>320</v>
      </c>
      <c r="B26" s="9"/>
      <c r="C26" s="9"/>
      <c r="D26" s="9"/>
      <c r="E26" s="9"/>
      <c r="F26" s="41" t="s">
        <v>321</v>
      </c>
    </row>
    <row r="27" spans="1:7" ht="69" customHeight="1" x14ac:dyDescent="0.2">
      <c r="A27" s="41" t="s">
        <v>322</v>
      </c>
      <c r="B27" s="9"/>
      <c r="C27" s="9"/>
      <c r="D27" s="9"/>
      <c r="E27" s="9"/>
      <c r="F27" s="41" t="s">
        <v>323</v>
      </c>
    </row>
    <row r="28" spans="1:7" ht="39" customHeight="1" x14ac:dyDescent="0.2">
      <c r="A28" s="41" t="s">
        <v>324</v>
      </c>
      <c r="B28" s="9"/>
      <c r="C28" s="9"/>
      <c r="D28" s="9"/>
      <c r="E28" s="9"/>
      <c r="F28" s="41" t="s">
        <v>325</v>
      </c>
    </row>
    <row r="29" spans="1:7" ht="51.75" customHeight="1" x14ac:dyDescent="0.2">
      <c r="A29" s="41" t="s">
        <v>326</v>
      </c>
      <c r="B29" s="9"/>
      <c r="C29" s="9"/>
      <c r="D29" s="9"/>
      <c r="E29" s="9"/>
      <c r="F29" s="41" t="s">
        <v>327</v>
      </c>
    </row>
    <row r="30" spans="1:7" ht="72" customHeight="1" x14ac:dyDescent="0.2">
      <c r="A30" s="41" t="s">
        <v>328</v>
      </c>
      <c r="B30" s="9"/>
      <c r="C30" s="9"/>
      <c r="D30" s="9"/>
      <c r="E30" s="9"/>
      <c r="F30" s="41" t="s">
        <v>329</v>
      </c>
    </row>
    <row r="31" spans="1:7" ht="40.5" customHeight="1" x14ac:dyDescent="0.2">
      <c r="A31" s="41" t="s">
        <v>330</v>
      </c>
      <c r="B31" s="9"/>
      <c r="C31" s="9"/>
      <c r="D31" s="9"/>
      <c r="E31" s="9"/>
      <c r="F31" s="41" t="s">
        <v>331</v>
      </c>
    </row>
    <row r="32" spans="1:7" ht="66" customHeight="1" x14ac:dyDescent="0.2">
      <c r="A32" s="41" t="s">
        <v>126</v>
      </c>
      <c r="B32" s="9"/>
      <c r="C32" s="9"/>
      <c r="D32" s="9"/>
      <c r="E32" s="9"/>
      <c r="F32" s="41" t="s">
        <v>332</v>
      </c>
    </row>
    <row r="33" spans="1:10" ht="36.75" customHeight="1" x14ac:dyDescent="0.2">
      <c r="A33" s="41" t="s">
        <v>128</v>
      </c>
      <c r="B33" s="9"/>
      <c r="C33" s="9"/>
      <c r="D33" s="9"/>
      <c r="E33" s="9"/>
      <c r="F33" s="41" t="s">
        <v>333</v>
      </c>
    </row>
    <row r="34" spans="1:10" ht="49.5" customHeight="1" x14ac:dyDescent="0.2">
      <c r="A34" s="16" t="s">
        <v>334</v>
      </c>
      <c r="B34" s="439"/>
      <c r="C34" s="440"/>
      <c r="D34" s="440"/>
      <c r="E34" s="443"/>
      <c r="F34" s="41" t="s">
        <v>335</v>
      </c>
    </row>
    <row r="36" spans="1:10" ht="18" x14ac:dyDescent="0.25">
      <c r="A36" s="25" t="s">
        <v>336</v>
      </c>
      <c r="B36" s="26"/>
      <c r="C36" s="26"/>
      <c r="D36" s="26"/>
      <c r="E36" s="26"/>
      <c r="F36" s="26"/>
      <c r="G36" s="27"/>
    </row>
    <row r="37" spans="1:10" x14ac:dyDescent="0.2">
      <c r="A37" s="6" t="s">
        <v>337</v>
      </c>
      <c r="B37" s="436" t="s">
        <v>319</v>
      </c>
      <c r="C37" s="437"/>
      <c r="D37" s="437"/>
      <c r="E37" s="438"/>
      <c r="F37" s="307" t="s">
        <v>113</v>
      </c>
      <c r="G37" s="444"/>
    </row>
    <row r="38" spans="1:10" ht="39" customHeight="1" x14ac:dyDescent="0.2">
      <c r="A38" s="41" t="s">
        <v>136</v>
      </c>
      <c r="B38" s="9"/>
      <c r="C38" s="9"/>
      <c r="D38" s="9"/>
      <c r="E38" s="9"/>
      <c r="F38" s="431" t="s">
        <v>338</v>
      </c>
      <c r="G38" s="432"/>
    </row>
    <row r="39" spans="1:10" ht="36" customHeight="1" x14ac:dyDescent="0.2">
      <c r="A39" s="41" t="s">
        <v>339</v>
      </c>
      <c r="B39" s="9"/>
      <c r="C39" s="9"/>
      <c r="D39" s="9"/>
      <c r="E39" s="9"/>
      <c r="F39" s="431" t="s">
        <v>340</v>
      </c>
      <c r="G39" s="432"/>
    </row>
    <row r="40" spans="1:10" ht="24.75" customHeight="1" x14ac:dyDescent="0.2">
      <c r="A40" s="41" t="s">
        <v>341</v>
      </c>
      <c r="B40" s="9"/>
      <c r="C40" s="9"/>
      <c r="D40" s="9"/>
      <c r="E40" s="9"/>
      <c r="F40" s="431" t="s">
        <v>342</v>
      </c>
      <c r="G40" s="432"/>
    </row>
    <row r="41" spans="1:10" ht="23.25" customHeight="1" x14ac:dyDescent="0.2">
      <c r="A41" s="16" t="s">
        <v>343</v>
      </c>
      <c r="B41" s="439"/>
      <c r="C41" s="440"/>
      <c r="D41" s="440"/>
      <c r="E41" s="443"/>
      <c r="F41" s="431" t="s">
        <v>344</v>
      </c>
      <c r="G41" s="432"/>
    </row>
    <row r="43" spans="1:10" ht="18" x14ac:dyDescent="0.25">
      <c r="A43" s="25" t="s">
        <v>345</v>
      </c>
      <c r="B43" s="26"/>
      <c r="C43" s="26"/>
      <c r="D43" s="26"/>
      <c r="E43" s="26"/>
      <c r="F43" s="11"/>
      <c r="G43" s="10"/>
    </row>
    <row r="44" spans="1:10" ht="15" x14ac:dyDescent="0.25">
      <c r="A44" s="2" t="s">
        <v>318</v>
      </c>
      <c r="B44" s="441" t="s">
        <v>346</v>
      </c>
      <c r="C44" s="442"/>
      <c r="D44" s="442"/>
      <c r="E44" s="442"/>
      <c r="F44" s="336" t="s">
        <v>68</v>
      </c>
      <c r="G44" s="449"/>
    </row>
    <row r="45" spans="1:10" ht="78.75" customHeight="1" x14ac:dyDescent="0.25">
      <c r="A45" s="41" t="s">
        <v>347</v>
      </c>
      <c r="B45" s="9"/>
      <c r="C45" s="9"/>
      <c r="D45" s="9"/>
      <c r="E45" s="40"/>
      <c r="F45" s="448" t="s">
        <v>348</v>
      </c>
      <c r="G45" s="449"/>
    </row>
    <row r="46" spans="1:10" ht="67.5" customHeight="1" x14ac:dyDescent="0.25">
      <c r="A46" s="41" t="s">
        <v>349</v>
      </c>
      <c r="B46" s="439"/>
      <c r="C46" s="440"/>
      <c r="D46" s="440"/>
      <c r="E46" s="440"/>
      <c r="F46" s="448" t="s">
        <v>350</v>
      </c>
      <c r="G46" s="449"/>
    </row>
    <row r="47" spans="1:10" ht="15" x14ac:dyDescent="0.25">
      <c r="F47"/>
      <c r="G47"/>
      <c r="H47"/>
      <c r="I47"/>
      <c r="J47"/>
    </row>
    <row r="48" spans="1:10" ht="15" x14ac:dyDescent="0.25">
      <c r="F48"/>
      <c r="G48"/>
      <c r="H48"/>
      <c r="I48"/>
      <c r="J48"/>
    </row>
    <row r="49" spans="1:10" ht="15" x14ac:dyDescent="0.25">
      <c r="F49"/>
      <c r="G49"/>
      <c r="H49"/>
      <c r="I49"/>
      <c r="J49"/>
    </row>
    <row r="50" spans="1:10" ht="18" x14ac:dyDescent="0.25">
      <c r="A50" s="23" t="s">
        <v>351</v>
      </c>
      <c r="B50" s="24"/>
      <c r="C50" s="24"/>
      <c r="D50" s="24"/>
      <c r="E50" s="24"/>
    </row>
    <row r="51" spans="1:10" ht="17.25" customHeight="1" x14ac:dyDescent="0.2">
      <c r="A51" s="338" t="s">
        <v>352</v>
      </c>
      <c r="B51" s="338"/>
      <c r="C51" s="338"/>
      <c r="D51" s="338"/>
      <c r="E51" s="338"/>
      <c r="F51" s="20"/>
    </row>
    <row r="52" spans="1:10" ht="16.5" customHeight="1" x14ac:dyDescent="0.2">
      <c r="A52" s="338"/>
      <c r="B52" s="338"/>
      <c r="C52" s="338"/>
      <c r="D52" s="338"/>
      <c r="E52" s="338"/>
    </row>
    <row r="53" spans="1:10" x14ac:dyDescent="0.2">
      <c r="A53" s="6" t="s">
        <v>179</v>
      </c>
      <c r="B53" s="39" t="s">
        <v>180</v>
      </c>
      <c r="C53" s="445" t="s">
        <v>113</v>
      </c>
      <c r="D53" s="446"/>
      <c r="E53" s="447"/>
    </row>
    <row r="54" spans="1:10" ht="33" customHeight="1" x14ac:dyDescent="0.2">
      <c r="A54" s="41" t="s">
        <v>353</v>
      </c>
      <c r="B54" s="31"/>
      <c r="C54" s="435" t="s">
        <v>354</v>
      </c>
      <c r="D54" s="435"/>
      <c r="E54" s="435"/>
    </row>
    <row r="55" spans="1:10" ht="33" customHeight="1" x14ac:dyDescent="0.2">
      <c r="A55" s="41" t="s">
        <v>355</v>
      </c>
      <c r="B55" s="31"/>
      <c r="C55" s="435" t="s">
        <v>356</v>
      </c>
      <c r="D55" s="435"/>
      <c r="E55" s="435"/>
    </row>
    <row r="56" spans="1:10" ht="33" customHeight="1" x14ac:dyDescent="0.2">
      <c r="A56" s="41" t="s">
        <v>357</v>
      </c>
      <c r="B56" s="31"/>
      <c r="C56" s="435" t="s">
        <v>358</v>
      </c>
      <c r="D56" s="435"/>
      <c r="E56" s="435"/>
    </row>
    <row r="57" spans="1:10" ht="30" customHeight="1" x14ac:dyDescent="0.2">
      <c r="A57" s="41" t="s">
        <v>359</v>
      </c>
      <c r="B57" s="31"/>
      <c r="C57" s="435" t="s">
        <v>360</v>
      </c>
      <c r="D57" s="435"/>
      <c r="E57" s="435"/>
    </row>
    <row r="58" spans="1:10" ht="30" customHeight="1" x14ac:dyDescent="0.2">
      <c r="A58" s="41" t="s">
        <v>361</v>
      </c>
      <c r="B58" s="31"/>
      <c r="C58" s="435" t="s">
        <v>362</v>
      </c>
      <c r="D58" s="435"/>
      <c r="E58" s="435"/>
    </row>
    <row r="59" spans="1:10" ht="33" customHeight="1" x14ac:dyDescent="0.2">
      <c r="A59" s="41" t="s">
        <v>328</v>
      </c>
      <c r="B59" s="31"/>
      <c r="C59" s="435" t="s">
        <v>363</v>
      </c>
      <c r="D59" s="435"/>
      <c r="E59" s="435"/>
    </row>
    <row r="60" spans="1:10" ht="34.5" customHeight="1" x14ac:dyDescent="0.2">
      <c r="A60" s="41" t="s">
        <v>126</v>
      </c>
      <c r="B60" s="31"/>
      <c r="C60" s="435" t="s">
        <v>364</v>
      </c>
      <c r="D60" s="435"/>
      <c r="E60" s="435"/>
    </row>
    <row r="61" spans="1:10" ht="37.5" customHeight="1" x14ac:dyDescent="0.2">
      <c r="A61" s="41" t="s">
        <v>365</v>
      </c>
      <c r="B61" s="31"/>
      <c r="C61" s="435" t="s">
        <v>366</v>
      </c>
      <c r="D61" s="435"/>
      <c r="E61" s="435"/>
    </row>
  </sheetData>
  <mergeCells count="27">
    <mergeCell ref="F45:G45"/>
    <mergeCell ref="F46:G46"/>
    <mergeCell ref="F44:G44"/>
    <mergeCell ref="F39:G39"/>
    <mergeCell ref="B41:E41"/>
    <mergeCell ref="C61:E61"/>
    <mergeCell ref="C53:E53"/>
    <mergeCell ref="C54:E54"/>
    <mergeCell ref="C55:E55"/>
    <mergeCell ref="C56:E56"/>
    <mergeCell ref="C57:E57"/>
    <mergeCell ref="F38:G38"/>
    <mergeCell ref="A1:G1"/>
    <mergeCell ref="C58:E58"/>
    <mergeCell ref="C59:E59"/>
    <mergeCell ref="C60:E60"/>
    <mergeCell ref="F40:G40"/>
    <mergeCell ref="F41:G41"/>
    <mergeCell ref="A51:E52"/>
    <mergeCell ref="B3:E3"/>
    <mergeCell ref="B17:E17"/>
    <mergeCell ref="B25:E25"/>
    <mergeCell ref="B37:E37"/>
    <mergeCell ref="B46:E46"/>
    <mergeCell ref="B44:E44"/>
    <mergeCell ref="B34:E34"/>
    <mergeCell ref="F37:G3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J51"/>
  <sheetViews>
    <sheetView zoomScale="80" zoomScaleNormal="80" workbookViewId="0">
      <selection sqref="A1:G1"/>
    </sheetView>
  </sheetViews>
  <sheetFormatPr defaultColWidth="8.5703125" defaultRowHeight="12.75" x14ac:dyDescent="0.2"/>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2" customHeight="1" x14ac:dyDescent="0.25">
      <c r="A1" s="433" t="s">
        <v>282</v>
      </c>
      <c r="B1" s="433"/>
      <c r="C1" s="433"/>
      <c r="D1" s="433"/>
      <c r="E1" s="433"/>
      <c r="F1" s="433"/>
      <c r="G1" s="434"/>
    </row>
    <row r="2" spans="1:7" s="21" customFormat="1" ht="18" x14ac:dyDescent="0.25">
      <c r="A2" s="25" t="s">
        <v>367</v>
      </c>
      <c r="B2" s="29"/>
      <c r="C2" s="29"/>
      <c r="D2" s="29"/>
      <c r="E2" s="29"/>
      <c r="F2" s="25"/>
      <c r="G2" s="30"/>
    </row>
    <row r="3" spans="1:7" s="4" customFormat="1" x14ac:dyDescent="0.2">
      <c r="A3" s="6" t="s">
        <v>62</v>
      </c>
      <c r="B3" s="333" t="s">
        <v>284</v>
      </c>
      <c r="C3" s="334"/>
      <c r="D3" s="334"/>
      <c r="E3" s="335"/>
      <c r="F3" s="38" t="s">
        <v>64</v>
      </c>
      <c r="G3" s="6" t="s">
        <v>285</v>
      </c>
    </row>
    <row r="4" spans="1:7" s="4" customFormat="1" x14ac:dyDescent="0.2">
      <c r="A4" s="6"/>
      <c r="B4" s="38" t="s">
        <v>286</v>
      </c>
      <c r="C4" s="38" t="s">
        <v>286</v>
      </c>
      <c r="D4" s="38" t="s">
        <v>286</v>
      </c>
      <c r="E4" s="38" t="s">
        <v>286</v>
      </c>
      <c r="F4" s="38"/>
      <c r="G4" s="6"/>
    </row>
    <row r="5" spans="1:7" ht="153" x14ac:dyDescent="0.2">
      <c r="A5" s="41" t="s">
        <v>368</v>
      </c>
      <c r="B5" s="8"/>
      <c r="C5" s="8"/>
      <c r="D5" s="8"/>
      <c r="E5" s="8"/>
      <c r="F5" s="13" t="s">
        <v>287</v>
      </c>
      <c r="G5" s="7" t="s">
        <v>369</v>
      </c>
    </row>
    <row r="6" spans="1:7" ht="140.25" x14ac:dyDescent="0.2">
      <c r="A6" s="41" t="s">
        <v>69</v>
      </c>
      <c r="B6" s="8"/>
      <c r="C6" s="8"/>
      <c r="D6" s="8"/>
      <c r="E6" s="8"/>
      <c r="F6" s="13" t="s">
        <v>370</v>
      </c>
      <c r="G6" s="13" t="s">
        <v>371</v>
      </c>
    </row>
    <row r="7" spans="1:7" ht="108.75" customHeight="1" x14ac:dyDescent="0.2">
      <c r="A7" s="41" t="s">
        <v>289</v>
      </c>
      <c r="B7" s="8"/>
      <c r="C7" s="8"/>
      <c r="D7" s="8"/>
      <c r="E7" s="8"/>
      <c r="F7" s="13" t="s">
        <v>372</v>
      </c>
      <c r="G7" s="13" t="s">
        <v>291</v>
      </c>
    </row>
    <row r="8" spans="1:7" ht="204" x14ac:dyDescent="0.2">
      <c r="A8" s="41" t="s">
        <v>71</v>
      </c>
      <c r="B8" s="8"/>
      <c r="C8" s="8"/>
      <c r="D8" s="8"/>
      <c r="E8" s="8"/>
      <c r="F8" s="13" t="s">
        <v>373</v>
      </c>
      <c r="G8" s="13" t="s">
        <v>374</v>
      </c>
    </row>
    <row r="9" spans="1:7" ht="204" x14ac:dyDescent="0.2">
      <c r="A9" s="41" t="s">
        <v>72</v>
      </c>
      <c r="B9" s="8"/>
      <c r="C9" s="8"/>
      <c r="D9" s="8"/>
      <c r="E9" s="8"/>
      <c r="F9" s="13" t="s">
        <v>375</v>
      </c>
      <c r="G9" s="13" t="s">
        <v>376</v>
      </c>
    </row>
    <row r="10" spans="1:7" ht="204" x14ac:dyDescent="0.2">
      <c r="A10" s="41" t="s">
        <v>300</v>
      </c>
      <c r="B10" s="8"/>
      <c r="C10" s="8"/>
      <c r="D10" s="8"/>
      <c r="E10" s="8"/>
      <c r="F10" s="7" t="s">
        <v>301</v>
      </c>
      <c r="G10" s="7" t="s">
        <v>377</v>
      </c>
    </row>
    <row r="11" spans="1:7" ht="38.25" x14ac:dyDescent="0.2">
      <c r="A11" s="41" t="s">
        <v>78</v>
      </c>
      <c r="B11" s="8"/>
      <c r="C11" s="8"/>
      <c r="D11" s="8"/>
      <c r="E11" s="8"/>
      <c r="F11" s="7" t="s">
        <v>378</v>
      </c>
      <c r="G11" s="7" t="s">
        <v>304</v>
      </c>
    </row>
    <row r="12" spans="1:7" ht="25.5" x14ac:dyDescent="0.2">
      <c r="A12" s="41" t="s">
        <v>80</v>
      </c>
      <c r="B12" s="8"/>
      <c r="C12" s="8"/>
      <c r="D12" s="8"/>
      <c r="E12" s="8"/>
      <c r="F12" s="7" t="s">
        <v>305</v>
      </c>
      <c r="G12" s="7" t="s">
        <v>379</v>
      </c>
    </row>
    <row r="13" spans="1:7" ht="102" x14ac:dyDescent="0.2">
      <c r="A13" s="41" t="s">
        <v>380</v>
      </c>
      <c r="B13" s="8"/>
      <c r="C13" s="8"/>
      <c r="D13" s="8"/>
      <c r="E13" s="8"/>
      <c r="F13" s="7" t="s">
        <v>381</v>
      </c>
      <c r="G13" s="7" t="s">
        <v>382</v>
      </c>
    </row>
    <row r="14" spans="1:7" x14ac:dyDescent="0.2">
      <c r="A14" s="6" t="s">
        <v>307</v>
      </c>
      <c r="B14" s="8"/>
      <c r="C14" s="8"/>
      <c r="D14" s="8"/>
      <c r="E14" s="8"/>
    </row>
    <row r="15" spans="1:7" x14ac:dyDescent="0.2">
      <c r="G15" s="5"/>
    </row>
    <row r="16" spans="1:7" ht="18" x14ac:dyDescent="0.25">
      <c r="A16" s="25" t="s">
        <v>383</v>
      </c>
      <c r="B16" s="28"/>
      <c r="C16" s="28"/>
      <c r="D16" s="28"/>
      <c r="E16" s="28"/>
      <c r="F16" s="26"/>
      <c r="G16" s="27"/>
    </row>
    <row r="17" spans="1:7" s="4" customFormat="1" x14ac:dyDescent="0.2">
      <c r="A17" s="6" t="s">
        <v>62</v>
      </c>
      <c r="B17" s="329" t="s">
        <v>284</v>
      </c>
      <c r="C17" s="329"/>
      <c r="D17" s="329"/>
      <c r="E17" s="329"/>
      <c r="F17" s="38" t="s">
        <v>309</v>
      </c>
      <c r="G17" s="6" t="s">
        <v>310</v>
      </c>
    </row>
    <row r="18" spans="1:7" ht="89.25" x14ac:dyDescent="0.2">
      <c r="A18" s="41" t="s">
        <v>384</v>
      </c>
      <c r="B18" s="8"/>
      <c r="C18" s="8"/>
      <c r="D18" s="8"/>
      <c r="E18" s="8"/>
      <c r="F18" s="13" t="s">
        <v>385</v>
      </c>
      <c r="G18" s="17" t="s">
        <v>386</v>
      </c>
    </row>
    <row r="19" spans="1:7" ht="76.5" x14ac:dyDescent="0.2">
      <c r="A19" s="41" t="s">
        <v>387</v>
      </c>
      <c r="B19" s="8"/>
      <c r="C19" s="8"/>
      <c r="D19" s="8"/>
      <c r="E19" s="8"/>
      <c r="F19" s="13" t="s">
        <v>388</v>
      </c>
      <c r="G19" s="17" t="s">
        <v>389</v>
      </c>
    </row>
    <row r="20" spans="1:7" x14ac:dyDescent="0.2">
      <c r="A20" s="41" t="s">
        <v>390</v>
      </c>
      <c r="B20" s="8"/>
      <c r="C20" s="8"/>
      <c r="D20" s="8"/>
      <c r="E20" s="8"/>
      <c r="F20" s="7" t="s">
        <v>391</v>
      </c>
      <c r="G20" s="17" t="s">
        <v>392</v>
      </c>
    </row>
    <row r="21" spans="1:7" x14ac:dyDescent="0.2">
      <c r="A21" s="41" t="s">
        <v>393</v>
      </c>
      <c r="B21" s="8"/>
      <c r="C21" s="8"/>
      <c r="D21" s="8"/>
      <c r="E21" s="8"/>
      <c r="F21" s="7" t="s">
        <v>394</v>
      </c>
      <c r="G21" s="17" t="s">
        <v>395</v>
      </c>
    </row>
    <row r="22" spans="1:7" x14ac:dyDescent="0.2">
      <c r="A22" s="6" t="s">
        <v>314</v>
      </c>
      <c r="B22" s="8"/>
      <c r="C22" s="8"/>
      <c r="D22" s="8"/>
      <c r="E22" s="8"/>
    </row>
    <row r="24" spans="1:7" ht="18" x14ac:dyDescent="0.25">
      <c r="A24" s="25" t="s">
        <v>396</v>
      </c>
      <c r="B24" s="26"/>
      <c r="C24" s="26"/>
      <c r="D24" s="26"/>
      <c r="E24" s="26"/>
    </row>
    <row r="25" spans="1:7" ht="25.5" x14ac:dyDescent="0.2">
      <c r="A25" s="6" t="s">
        <v>397</v>
      </c>
      <c r="B25" s="8"/>
      <c r="C25" s="8"/>
      <c r="D25" s="8"/>
      <c r="E25" s="8"/>
    </row>
    <row r="27" spans="1:7" ht="18" x14ac:dyDescent="0.25">
      <c r="A27" s="25" t="s">
        <v>398</v>
      </c>
      <c r="B27" s="26"/>
      <c r="C27" s="26"/>
      <c r="D27" s="26"/>
      <c r="E27" s="26"/>
      <c r="F27" s="26"/>
    </row>
    <row r="28" spans="1:7" ht="13.15" customHeight="1" x14ac:dyDescent="0.2">
      <c r="A28" s="18" t="s">
        <v>399</v>
      </c>
      <c r="B28" s="455" t="s">
        <v>319</v>
      </c>
      <c r="C28" s="456"/>
      <c r="D28" s="456"/>
      <c r="E28" s="457"/>
      <c r="F28" s="32" t="s">
        <v>113</v>
      </c>
    </row>
    <row r="29" spans="1:7" ht="38.25" x14ac:dyDescent="0.2">
      <c r="A29" s="16" t="s">
        <v>400</v>
      </c>
      <c r="B29" s="453"/>
      <c r="C29" s="454"/>
      <c r="D29" s="454"/>
      <c r="E29" s="454"/>
      <c r="F29" s="42" t="s">
        <v>401</v>
      </c>
    </row>
    <row r="31" spans="1:7" ht="18" x14ac:dyDescent="0.25">
      <c r="A31" s="25" t="s">
        <v>402</v>
      </c>
      <c r="B31" s="26"/>
      <c r="C31" s="26"/>
      <c r="D31" s="26"/>
      <c r="E31" s="26"/>
      <c r="F31" s="26"/>
      <c r="G31" s="27"/>
    </row>
    <row r="32" spans="1:7" x14ac:dyDescent="0.2">
      <c r="A32" s="6" t="s">
        <v>403</v>
      </c>
      <c r="B32" s="461" t="s">
        <v>319</v>
      </c>
      <c r="C32" s="462"/>
      <c r="D32" s="462"/>
      <c r="E32" s="463"/>
      <c r="F32" s="336" t="s">
        <v>113</v>
      </c>
      <c r="G32" s="336"/>
    </row>
    <row r="33" spans="1:10" ht="27" customHeight="1" x14ac:dyDescent="0.2">
      <c r="A33" s="41" t="s">
        <v>136</v>
      </c>
      <c r="B33" s="8"/>
      <c r="C33" s="8"/>
      <c r="D33" s="8"/>
      <c r="E33" s="8"/>
      <c r="F33" s="309" t="s">
        <v>404</v>
      </c>
      <c r="G33" s="459"/>
    </row>
    <row r="34" spans="1:10" ht="33" customHeight="1" x14ac:dyDescent="0.2">
      <c r="A34" s="41" t="s">
        <v>339</v>
      </c>
      <c r="B34" s="8"/>
      <c r="C34" s="8"/>
      <c r="D34" s="8"/>
      <c r="E34" s="8"/>
      <c r="F34" s="309" t="s">
        <v>405</v>
      </c>
      <c r="G34" s="459"/>
    </row>
    <row r="35" spans="1:10" ht="18" customHeight="1" x14ac:dyDescent="0.2">
      <c r="A35" s="41" t="s">
        <v>341</v>
      </c>
      <c r="B35" s="8"/>
      <c r="C35" s="8"/>
      <c r="D35" s="8"/>
      <c r="E35" s="8"/>
      <c r="F35" s="309" t="s">
        <v>406</v>
      </c>
      <c r="G35" s="459"/>
    </row>
    <row r="36" spans="1:10" ht="29.1" customHeight="1" x14ac:dyDescent="0.2">
      <c r="A36" s="16" t="s">
        <v>343</v>
      </c>
      <c r="B36" s="453"/>
      <c r="C36" s="454"/>
      <c r="D36" s="454"/>
      <c r="E36" s="458"/>
      <c r="F36" s="309" t="s">
        <v>407</v>
      </c>
      <c r="G36" s="459"/>
    </row>
    <row r="38" spans="1:10" ht="18" x14ac:dyDescent="0.25">
      <c r="A38" s="25" t="s">
        <v>408</v>
      </c>
      <c r="B38" s="26"/>
      <c r="C38" s="26"/>
      <c r="D38" s="26"/>
      <c r="E38" s="26"/>
      <c r="F38" s="26"/>
    </row>
    <row r="39" spans="1:10" ht="13.15" customHeight="1" x14ac:dyDescent="0.2">
      <c r="A39" s="2" t="s">
        <v>318</v>
      </c>
      <c r="B39" s="441" t="s">
        <v>346</v>
      </c>
      <c r="C39" s="442"/>
      <c r="D39" s="442"/>
      <c r="E39" s="464"/>
      <c r="F39" s="38" t="s">
        <v>68</v>
      </c>
      <c r="G39" s="3"/>
    </row>
    <row r="40" spans="1:10" ht="102" x14ac:dyDescent="0.2">
      <c r="A40" s="41" t="s">
        <v>409</v>
      </c>
      <c r="B40" s="8"/>
      <c r="C40" s="8"/>
      <c r="D40" s="8"/>
      <c r="E40" s="8"/>
      <c r="F40" s="41" t="s">
        <v>410</v>
      </c>
      <c r="G40" s="3"/>
    </row>
    <row r="41" spans="1:10" ht="102" x14ac:dyDescent="0.2">
      <c r="A41" s="41" t="s">
        <v>411</v>
      </c>
      <c r="B41" s="453"/>
      <c r="C41" s="454"/>
      <c r="D41" s="454"/>
      <c r="E41" s="458"/>
      <c r="F41" s="41" t="s">
        <v>412</v>
      </c>
      <c r="G41" s="3"/>
    </row>
    <row r="42" spans="1:10" ht="15" x14ac:dyDescent="0.25">
      <c r="F42"/>
      <c r="G42"/>
      <c r="H42"/>
      <c r="I42"/>
      <c r="J42"/>
    </row>
    <row r="43" spans="1:10" ht="15" x14ac:dyDescent="0.25">
      <c r="F43"/>
      <c r="G43"/>
      <c r="H43"/>
      <c r="I43"/>
      <c r="J43"/>
    </row>
    <row r="44" spans="1:10" ht="15" x14ac:dyDescent="0.25">
      <c r="F44"/>
      <c r="G44"/>
      <c r="H44"/>
      <c r="I44"/>
      <c r="J44"/>
    </row>
    <row r="45" spans="1:10" ht="18" x14ac:dyDescent="0.25">
      <c r="A45" s="23" t="s">
        <v>351</v>
      </c>
      <c r="B45" s="24"/>
      <c r="C45" s="24"/>
      <c r="D45" s="24"/>
      <c r="E45" s="24"/>
    </row>
    <row r="46" spans="1:10" x14ac:dyDescent="0.2">
      <c r="A46" s="460" t="s">
        <v>413</v>
      </c>
      <c r="B46" s="460"/>
      <c r="C46" s="460"/>
      <c r="D46" s="460"/>
      <c r="E46" s="460"/>
      <c r="F46" s="20"/>
    </row>
    <row r="47" spans="1:10" x14ac:dyDescent="0.2">
      <c r="A47" s="22" t="s">
        <v>179</v>
      </c>
      <c r="B47" s="37" t="s">
        <v>180</v>
      </c>
      <c r="C47" s="450" t="s">
        <v>113</v>
      </c>
      <c r="D47" s="451"/>
      <c r="E47" s="452"/>
    </row>
    <row r="48" spans="1:10" ht="30" customHeight="1" x14ac:dyDescent="0.2">
      <c r="A48" s="41" t="s">
        <v>353</v>
      </c>
      <c r="B48" s="31"/>
      <c r="C48" s="435" t="s">
        <v>414</v>
      </c>
      <c r="D48" s="435"/>
      <c r="E48" s="435"/>
    </row>
    <row r="49" spans="1:5" ht="30" customHeight="1" x14ac:dyDescent="0.2">
      <c r="A49" s="41" t="s">
        <v>415</v>
      </c>
      <c r="B49" s="31"/>
      <c r="C49" s="435" t="s">
        <v>416</v>
      </c>
      <c r="D49" s="435"/>
      <c r="E49" s="435"/>
    </row>
    <row r="50" spans="1:5" ht="30" customHeight="1" x14ac:dyDescent="0.2">
      <c r="A50" s="41" t="s">
        <v>417</v>
      </c>
      <c r="B50" s="31"/>
      <c r="C50" s="435" t="s">
        <v>418</v>
      </c>
      <c r="D50" s="435"/>
      <c r="E50" s="435"/>
    </row>
    <row r="51" spans="1:5" ht="30" customHeight="1" x14ac:dyDescent="0.2">
      <c r="A51" s="41" t="s">
        <v>365</v>
      </c>
      <c r="B51" s="31"/>
      <c r="C51" s="435" t="s">
        <v>419</v>
      </c>
      <c r="D51" s="435"/>
      <c r="E51" s="435"/>
    </row>
  </sheetData>
  <mergeCells count="20">
    <mergeCell ref="C51:E51"/>
    <mergeCell ref="F32:G32"/>
    <mergeCell ref="B36:E36"/>
    <mergeCell ref="F33:G33"/>
    <mergeCell ref="F34:G34"/>
    <mergeCell ref="F35:G35"/>
    <mergeCell ref="F36:G36"/>
    <mergeCell ref="A46:E46"/>
    <mergeCell ref="B32:E32"/>
    <mergeCell ref="B39:E39"/>
    <mergeCell ref="B41:E41"/>
    <mergeCell ref="A1:G1"/>
    <mergeCell ref="C47:E47"/>
    <mergeCell ref="C48:E48"/>
    <mergeCell ref="C49:E49"/>
    <mergeCell ref="C50:E50"/>
    <mergeCell ref="B3:E3"/>
    <mergeCell ref="B17:E17"/>
    <mergeCell ref="B29:E29"/>
    <mergeCell ref="B28:E28"/>
  </mergeCells>
  <pageMargins left="0.7" right="0.7" top="0.75" bottom="0.75" header="0.3" footer="0.3"/>
  <pageSetup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J62"/>
  <sheetViews>
    <sheetView zoomScale="80" zoomScaleNormal="80" workbookViewId="0">
      <selection sqref="A1:G1"/>
    </sheetView>
  </sheetViews>
  <sheetFormatPr defaultColWidth="8.5703125" defaultRowHeight="12.75" x14ac:dyDescent="0.2"/>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5.75" customHeight="1" x14ac:dyDescent="0.25">
      <c r="A1" s="433" t="s">
        <v>420</v>
      </c>
      <c r="B1" s="433"/>
      <c r="C1" s="433"/>
      <c r="D1" s="433"/>
      <c r="E1" s="433"/>
      <c r="F1" s="433"/>
      <c r="G1" s="434"/>
    </row>
    <row r="2" spans="1:7" s="21" customFormat="1" ht="18" x14ac:dyDescent="0.25">
      <c r="A2" s="25" t="s">
        <v>421</v>
      </c>
      <c r="B2" s="29"/>
      <c r="C2" s="29"/>
      <c r="D2" s="29"/>
      <c r="E2" s="29"/>
      <c r="F2" s="25"/>
      <c r="G2" s="30"/>
    </row>
    <row r="3" spans="1:7" s="4" customFormat="1" x14ac:dyDescent="0.2">
      <c r="A3" s="6" t="s">
        <v>62</v>
      </c>
      <c r="B3" s="333" t="s">
        <v>284</v>
      </c>
      <c r="C3" s="334"/>
      <c r="D3" s="334"/>
      <c r="E3" s="335"/>
      <c r="F3" s="38" t="s">
        <v>64</v>
      </c>
      <c r="G3" s="6" t="s">
        <v>285</v>
      </c>
    </row>
    <row r="4" spans="1:7" s="4" customFormat="1" x14ac:dyDescent="0.2">
      <c r="A4" s="6"/>
      <c r="B4" s="38" t="s">
        <v>286</v>
      </c>
      <c r="C4" s="38" t="s">
        <v>286</v>
      </c>
      <c r="D4" s="38" t="s">
        <v>286</v>
      </c>
      <c r="E4" s="38" t="s">
        <v>286</v>
      </c>
      <c r="F4" s="38"/>
      <c r="G4" s="6"/>
    </row>
    <row r="5" spans="1:7" ht="36" customHeight="1" x14ac:dyDescent="0.2">
      <c r="A5" s="41" t="s">
        <v>289</v>
      </c>
      <c r="B5" s="8"/>
      <c r="C5" s="8"/>
      <c r="D5" s="8"/>
      <c r="E5" s="8"/>
      <c r="F5" s="7" t="s">
        <v>422</v>
      </c>
      <c r="G5" s="7" t="s">
        <v>423</v>
      </c>
    </row>
    <row r="6" spans="1:7" ht="87" customHeight="1" x14ac:dyDescent="0.2">
      <c r="A6" s="41" t="s">
        <v>424</v>
      </c>
      <c r="B6" s="8"/>
      <c r="C6" s="8"/>
      <c r="D6" s="8"/>
      <c r="E6" s="8"/>
      <c r="F6" s="7" t="s">
        <v>425</v>
      </c>
      <c r="G6" s="7" t="s">
        <v>426</v>
      </c>
    </row>
    <row r="7" spans="1:7" ht="90.75" customHeight="1" x14ac:dyDescent="0.2">
      <c r="A7" s="41" t="s">
        <v>427</v>
      </c>
      <c r="B7" s="8"/>
      <c r="C7" s="8"/>
      <c r="D7" s="8"/>
      <c r="E7" s="8"/>
      <c r="F7" s="7" t="s">
        <v>428</v>
      </c>
      <c r="G7" s="7" t="s">
        <v>429</v>
      </c>
    </row>
    <row r="8" spans="1:7" ht="49.5" customHeight="1" x14ac:dyDescent="0.2">
      <c r="A8" s="41" t="s">
        <v>430</v>
      </c>
      <c r="B8" s="8"/>
      <c r="C8" s="8"/>
      <c r="D8" s="8"/>
      <c r="E8" s="8"/>
      <c r="F8" s="7" t="s">
        <v>431</v>
      </c>
      <c r="G8" s="7" t="s">
        <v>432</v>
      </c>
    </row>
    <row r="9" spans="1:7" ht="32.25" customHeight="1" x14ac:dyDescent="0.2">
      <c r="A9" s="41" t="s">
        <v>433</v>
      </c>
      <c r="B9" s="8"/>
      <c r="C9" s="8"/>
      <c r="D9" s="8"/>
      <c r="E9" s="8"/>
      <c r="F9" s="7" t="s">
        <v>434</v>
      </c>
      <c r="G9" s="7" t="s">
        <v>435</v>
      </c>
    </row>
    <row r="10" spans="1:7" ht="30.75" customHeight="1" x14ac:dyDescent="0.2">
      <c r="A10" s="41" t="s">
        <v>436</v>
      </c>
      <c r="B10" s="8"/>
      <c r="C10" s="8"/>
      <c r="D10" s="8"/>
      <c r="E10" s="8"/>
      <c r="F10" s="7" t="s">
        <v>437</v>
      </c>
      <c r="G10" s="7" t="s">
        <v>435</v>
      </c>
    </row>
    <row r="11" spans="1:7" ht="31.5" customHeight="1" x14ac:dyDescent="0.2">
      <c r="A11" s="41" t="s">
        <v>438</v>
      </c>
      <c r="B11" s="8"/>
      <c r="C11" s="8"/>
      <c r="D11" s="8"/>
      <c r="E11" s="8"/>
      <c r="F11" s="7" t="s">
        <v>439</v>
      </c>
      <c r="G11" s="7" t="s">
        <v>435</v>
      </c>
    </row>
    <row r="12" spans="1:7" ht="27" customHeight="1" x14ac:dyDescent="0.2">
      <c r="A12" s="6" t="s">
        <v>307</v>
      </c>
      <c r="B12" s="8"/>
      <c r="C12" s="8"/>
      <c r="D12" s="8"/>
      <c r="E12" s="8"/>
    </row>
    <row r="13" spans="1:7" x14ac:dyDescent="0.2">
      <c r="G13" s="5"/>
    </row>
    <row r="14" spans="1:7" ht="18" x14ac:dyDescent="0.25">
      <c r="A14" s="25" t="s">
        <v>440</v>
      </c>
      <c r="B14" s="28"/>
      <c r="C14" s="28"/>
      <c r="D14" s="28"/>
      <c r="E14" s="28"/>
      <c r="F14" s="26"/>
      <c r="G14" s="27"/>
    </row>
    <row r="15" spans="1:7" s="4" customFormat="1" x14ac:dyDescent="0.2">
      <c r="A15" s="6" t="s">
        <v>62</v>
      </c>
      <c r="B15" s="329" t="s">
        <v>284</v>
      </c>
      <c r="C15" s="329"/>
      <c r="D15" s="329"/>
      <c r="E15" s="329"/>
      <c r="F15" s="38" t="s">
        <v>309</v>
      </c>
      <c r="G15" s="6" t="s">
        <v>310</v>
      </c>
    </row>
    <row r="16" spans="1:7" ht="108.75" customHeight="1" x14ac:dyDescent="0.2">
      <c r="A16" s="41" t="s">
        <v>441</v>
      </c>
      <c r="B16" s="8"/>
      <c r="C16" s="8"/>
      <c r="D16" s="8"/>
      <c r="E16" s="8"/>
      <c r="F16" s="13" t="s">
        <v>442</v>
      </c>
      <c r="G16" s="17" t="s">
        <v>443</v>
      </c>
    </row>
    <row r="17" spans="1:7" ht="103.5" customHeight="1" x14ac:dyDescent="0.2">
      <c r="A17" s="41" t="s">
        <v>444</v>
      </c>
      <c r="B17" s="8"/>
      <c r="C17" s="8"/>
      <c r="D17" s="8"/>
      <c r="E17" s="8"/>
      <c r="F17" s="13" t="s">
        <v>445</v>
      </c>
      <c r="G17" s="17" t="s">
        <v>443</v>
      </c>
    </row>
    <row r="18" spans="1:7" ht="51" x14ac:dyDescent="0.2">
      <c r="A18" s="41" t="s">
        <v>446</v>
      </c>
      <c r="B18" s="8"/>
      <c r="C18" s="8"/>
      <c r="D18" s="8"/>
      <c r="E18" s="8"/>
      <c r="F18" s="7" t="s">
        <v>447</v>
      </c>
      <c r="G18" s="17" t="s">
        <v>448</v>
      </c>
    </row>
    <row r="19" spans="1:7" ht="38.25" x14ac:dyDescent="0.2">
      <c r="A19" s="41" t="s">
        <v>449</v>
      </c>
      <c r="B19" s="8"/>
      <c r="C19" s="8"/>
      <c r="D19" s="8"/>
      <c r="E19" s="8"/>
      <c r="F19" s="7" t="s">
        <v>450</v>
      </c>
      <c r="G19" s="7" t="s">
        <v>451</v>
      </c>
    </row>
    <row r="20" spans="1:7" ht="51" x14ac:dyDescent="0.2">
      <c r="A20" s="41" t="s">
        <v>452</v>
      </c>
      <c r="B20" s="8"/>
      <c r="C20" s="8"/>
      <c r="D20" s="8"/>
      <c r="E20" s="8"/>
      <c r="F20" s="7" t="s">
        <v>453</v>
      </c>
      <c r="G20" s="7" t="s">
        <v>454</v>
      </c>
    </row>
    <row r="21" spans="1:7" x14ac:dyDescent="0.2">
      <c r="A21" s="41" t="s">
        <v>455</v>
      </c>
      <c r="B21" s="8"/>
      <c r="C21" s="8"/>
      <c r="D21" s="8"/>
      <c r="E21" s="8"/>
      <c r="F21" s="7" t="s">
        <v>456</v>
      </c>
      <c r="G21" s="7" t="s">
        <v>457</v>
      </c>
    </row>
    <row r="22" spans="1:7" x14ac:dyDescent="0.2">
      <c r="A22" s="41" t="s">
        <v>458</v>
      </c>
      <c r="B22" s="8"/>
      <c r="C22" s="8"/>
      <c r="D22" s="8"/>
      <c r="E22" s="8"/>
      <c r="F22" s="7" t="s">
        <v>459</v>
      </c>
      <c r="G22" s="7" t="s">
        <v>457</v>
      </c>
    </row>
    <row r="23" spans="1:7" x14ac:dyDescent="0.2">
      <c r="A23" s="41" t="s">
        <v>460</v>
      </c>
      <c r="B23" s="8"/>
      <c r="C23" s="8"/>
      <c r="D23" s="8"/>
      <c r="E23" s="8"/>
      <c r="F23" s="7" t="s">
        <v>461</v>
      </c>
      <c r="G23" s="7" t="s">
        <v>462</v>
      </c>
    </row>
    <row r="24" spans="1:7" x14ac:dyDescent="0.2">
      <c r="A24" s="6" t="s">
        <v>314</v>
      </c>
      <c r="B24" s="8"/>
      <c r="C24" s="8"/>
      <c r="D24" s="8"/>
      <c r="E24" s="8"/>
    </row>
    <row r="26" spans="1:7" ht="18" x14ac:dyDescent="0.25">
      <c r="A26" s="25" t="s">
        <v>463</v>
      </c>
      <c r="B26" s="26"/>
      <c r="C26" s="26"/>
      <c r="D26" s="26"/>
      <c r="E26" s="26"/>
    </row>
    <row r="27" spans="1:7" ht="25.5" x14ac:dyDescent="0.2">
      <c r="A27" s="6" t="s">
        <v>464</v>
      </c>
      <c r="B27" s="8"/>
      <c r="C27" s="8"/>
      <c r="D27" s="8"/>
      <c r="E27" s="8"/>
    </row>
    <row r="29" spans="1:7" ht="18" x14ac:dyDescent="0.25">
      <c r="A29" s="25" t="s">
        <v>465</v>
      </c>
      <c r="B29" s="26"/>
      <c r="C29" s="26"/>
      <c r="D29" s="26"/>
      <c r="E29" s="26"/>
      <c r="F29" s="26"/>
    </row>
    <row r="30" spans="1:7" ht="13.15" customHeight="1" x14ac:dyDescent="0.2">
      <c r="A30" s="18" t="s">
        <v>399</v>
      </c>
      <c r="B30" s="455" t="s">
        <v>319</v>
      </c>
      <c r="C30" s="456"/>
      <c r="D30" s="456"/>
      <c r="E30" s="457"/>
      <c r="F30" s="38" t="s">
        <v>113</v>
      </c>
    </row>
    <row r="31" spans="1:7" ht="38.25" x14ac:dyDescent="0.2">
      <c r="A31" s="16" t="s">
        <v>466</v>
      </c>
      <c r="B31" s="453"/>
      <c r="C31" s="454"/>
      <c r="D31" s="454"/>
      <c r="E31" s="458"/>
      <c r="F31" s="35" t="s">
        <v>467</v>
      </c>
    </row>
    <row r="33" spans="1:10" ht="18" x14ac:dyDescent="0.25">
      <c r="A33" s="25" t="s">
        <v>468</v>
      </c>
      <c r="B33" s="26"/>
      <c r="C33" s="26"/>
      <c r="D33" s="26"/>
      <c r="E33" s="26"/>
      <c r="F33" s="26"/>
      <c r="G33" s="27"/>
    </row>
    <row r="34" spans="1:10" x14ac:dyDescent="0.2">
      <c r="A34" s="467" t="s">
        <v>469</v>
      </c>
      <c r="B34" s="467"/>
      <c r="C34" s="1"/>
      <c r="D34" s="1"/>
      <c r="E34" s="1"/>
      <c r="F34" s="1"/>
      <c r="H34" s="1"/>
      <c r="I34" s="1"/>
      <c r="J34" s="1"/>
    </row>
    <row r="35" spans="1:10" x14ac:dyDescent="0.2">
      <c r="A35" s="6" t="s">
        <v>470</v>
      </c>
      <c r="B35" s="329" t="s">
        <v>319</v>
      </c>
      <c r="C35" s="329"/>
      <c r="D35" s="329"/>
      <c r="E35" s="329"/>
      <c r="F35" s="336" t="s">
        <v>113</v>
      </c>
      <c r="G35" s="336"/>
    </row>
    <row r="36" spans="1:10" ht="33" customHeight="1" x14ac:dyDescent="0.2">
      <c r="A36" s="41" t="s">
        <v>136</v>
      </c>
      <c r="B36" s="8"/>
      <c r="C36" s="8"/>
      <c r="D36" s="8"/>
      <c r="E36" s="8"/>
      <c r="F36" s="338" t="s">
        <v>471</v>
      </c>
      <c r="G36" s="338"/>
    </row>
    <row r="37" spans="1:10" ht="33.75" customHeight="1" x14ac:dyDescent="0.2">
      <c r="A37" s="41" t="s">
        <v>472</v>
      </c>
      <c r="B37" s="8"/>
      <c r="C37" s="8"/>
      <c r="D37" s="8"/>
      <c r="E37" s="8"/>
      <c r="F37" s="338" t="s">
        <v>473</v>
      </c>
      <c r="G37" s="338"/>
    </row>
    <row r="38" spans="1:10" ht="33" customHeight="1" x14ac:dyDescent="0.2">
      <c r="A38" s="41" t="s">
        <v>474</v>
      </c>
      <c r="B38" s="8"/>
      <c r="C38" s="8"/>
      <c r="D38" s="8"/>
      <c r="E38" s="8"/>
      <c r="F38" s="338" t="s">
        <v>475</v>
      </c>
      <c r="G38" s="338"/>
    </row>
    <row r="39" spans="1:10" ht="21.75" customHeight="1" x14ac:dyDescent="0.2">
      <c r="A39" s="41" t="s">
        <v>476</v>
      </c>
      <c r="B39" s="8"/>
      <c r="C39" s="8"/>
      <c r="D39" s="8"/>
      <c r="E39" s="8"/>
      <c r="F39" s="309" t="s">
        <v>477</v>
      </c>
      <c r="G39" s="459"/>
    </row>
    <row r="40" spans="1:10" ht="24.75" customHeight="1" x14ac:dyDescent="0.2">
      <c r="A40" s="41" t="s">
        <v>478</v>
      </c>
      <c r="B40" s="8"/>
      <c r="C40" s="8"/>
      <c r="D40" s="8"/>
      <c r="E40" s="8"/>
      <c r="F40" s="309" t="s">
        <v>479</v>
      </c>
      <c r="G40" s="459"/>
    </row>
    <row r="41" spans="1:10" ht="28.5" customHeight="1" x14ac:dyDescent="0.2">
      <c r="A41" s="41" t="s">
        <v>480</v>
      </c>
      <c r="B41" s="453"/>
      <c r="C41" s="454"/>
      <c r="D41" s="454"/>
      <c r="E41" s="458"/>
      <c r="F41" s="309" t="s">
        <v>481</v>
      </c>
      <c r="G41" s="459"/>
    </row>
    <row r="42" spans="1:10" ht="28.5" customHeight="1" x14ac:dyDescent="0.2">
      <c r="A42" s="41" t="s">
        <v>482</v>
      </c>
      <c r="B42" s="453"/>
      <c r="C42" s="454"/>
      <c r="D42" s="454"/>
      <c r="E42" s="458"/>
      <c r="F42" s="309" t="s">
        <v>483</v>
      </c>
      <c r="G42" s="459"/>
    </row>
    <row r="43" spans="1:10" ht="17.25" customHeight="1" x14ac:dyDescent="0.2">
      <c r="A43" s="19" t="s">
        <v>484</v>
      </c>
      <c r="B43" s="15"/>
      <c r="C43" s="15"/>
      <c r="D43" s="15"/>
      <c r="E43" s="15"/>
      <c r="F43" s="15"/>
      <c r="G43" s="15"/>
    </row>
    <row r="44" spans="1:10" x14ac:dyDescent="0.2">
      <c r="B44" s="1"/>
      <c r="C44" s="1"/>
      <c r="D44" s="1"/>
      <c r="E44" s="1"/>
      <c r="F44" s="1"/>
    </row>
    <row r="45" spans="1:10" ht="18" x14ac:dyDescent="0.25">
      <c r="A45" s="25" t="s">
        <v>485</v>
      </c>
      <c r="B45" s="26"/>
      <c r="C45" s="26"/>
      <c r="D45" s="26"/>
      <c r="E45" s="26"/>
      <c r="F45" s="26"/>
    </row>
    <row r="46" spans="1:10" x14ac:dyDescent="0.2">
      <c r="A46" s="2" t="s">
        <v>318</v>
      </c>
      <c r="B46" s="441" t="s">
        <v>346</v>
      </c>
      <c r="C46" s="442"/>
      <c r="D46" s="442"/>
      <c r="E46" s="464"/>
      <c r="F46" s="38" t="s">
        <v>68</v>
      </c>
      <c r="G46" s="3"/>
    </row>
    <row r="47" spans="1:10" ht="49.15" customHeight="1" x14ac:dyDescent="0.2">
      <c r="A47" s="41" t="s">
        <v>486</v>
      </c>
      <c r="B47" s="8"/>
      <c r="C47" s="8"/>
      <c r="D47" s="8"/>
      <c r="E47" s="8"/>
      <c r="F47" s="465" t="s">
        <v>487</v>
      </c>
      <c r="G47" s="3"/>
    </row>
    <row r="48" spans="1:10" ht="54.6" customHeight="1" x14ac:dyDescent="0.2">
      <c r="A48" s="41" t="s">
        <v>488</v>
      </c>
      <c r="B48" s="8"/>
      <c r="C48" s="8"/>
      <c r="D48" s="8"/>
      <c r="E48" s="8"/>
      <c r="F48" s="466"/>
      <c r="G48" s="3"/>
    </row>
    <row r="49" spans="1:10" ht="48" customHeight="1" x14ac:dyDescent="0.2">
      <c r="A49" s="41" t="s">
        <v>489</v>
      </c>
      <c r="B49" s="453"/>
      <c r="C49" s="454"/>
      <c r="D49" s="454"/>
      <c r="E49" s="458"/>
      <c r="F49" s="465" t="s">
        <v>490</v>
      </c>
      <c r="G49" s="3"/>
    </row>
    <row r="50" spans="1:10" ht="61.5" customHeight="1" x14ac:dyDescent="0.2">
      <c r="A50" s="41" t="s">
        <v>491</v>
      </c>
      <c r="B50" s="453"/>
      <c r="C50" s="454"/>
      <c r="D50" s="454"/>
      <c r="E50" s="458"/>
      <c r="F50" s="466"/>
      <c r="G50" s="3"/>
    </row>
    <row r="51" spans="1:10" ht="15" x14ac:dyDescent="0.25">
      <c r="F51"/>
      <c r="G51"/>
      <c r="H51"/>
      <c r="I51"/>
      <c r="J51"/>
    </row>
    <row r="52" spans="1:10" ht="15" x14ac:dyDescent="0.25">
      <c r="F52"/>
      <c r="G52"/>
      <c r="H52"/>
      <c r="I52"/>
      <c r="J52"/>
    </row>
    <row r="53" spans="1:10" ht="15" x14ac:dyDescent="0.25">
      <c r="F53"/>
      <c r="G53"/>
      <c r="H53"/>
      <c r="I53"/>
      <c r="J53"/>
    </row>
    <row r="54" spans="1:10" ht="18" x14ac:dyDescent="0.25">
      <c r="A54" s="23" t="s">
        <v>351</v>
      </c>
      <c r="B54" s="24"/>
      <c r="C54" s="24"/>
      <c r="D54" s="24"/>
      <c r="E54" s="24"/>
    </row>
    <row r="55" spans="1:10" x14ac:dyDescent="0.2">
      <c r="A55" s="460" t="s">
        <v>413</v>
      </c>
      <c r="B55" s="460"/>
      <c r="C55" s="460"/>
      <c r="D55" s="460"/>
      <c r="E55" s="460"/>
      <c r="F55" s="20"/>
    </row>
    <row r="56" spans="1:10" x14ac:dyDescent="0.2">
      <c r="A56" s="6" t="s">
        <v>179</v>
      </c>
      <c r="B56" s="33" t="s">
        <v>180</v>
      </c>
      <c r="C56" s="445" t="s">
        <v>113</v>
      </c>
      <c r="D56" s="446"/>
      <c r="E56" s="447"/>
    </row>
    <row r="57" spans="1:10" ht="30" customHeight="1" x14ac:dyDescent="0.2">
      <c r="A57" s="36" t="s">
        <v>353</v>
      </c>
      <c r="B57" s="34"/>
      <c r="C57" s="435" t="s">
        <v>492</v>
      </c>
      <c r="D57" s="435"/>
      <c r="E57" s="435"/>
    </row>
    <row r="58" spans="1:10" ht="30" customHeight="1" x14ac:dyDescent="0.2">
      <c r="A58" s="36" t="s">
        <v>493</v>
      </c>
      <c r="B58" s="34"/>
      <c r="C58" s="435" t="s">
        <v>494</v>
      </c>
      <c r="D58" s="435"/>
      <c r="E58" s="435"/>
    </row>
    <row r="59" spans="1:10" ht="30" customHeight="1" x14ac:dyDescent="0.2">
      <c r="A59" s="36" t="s">
        <v>495</v>
      </c>
      <c r="B59" s="34"/>
      <c r="C59" s="435" t="s">
        <v>496</v>
      </c>
      <c r="D59" s="435"/>
      <c r="E59" s="435"/>
    </row>
    <row r="60" spans="1:10" ht="30" customHeight="1" x14ac:dyDescent="0.2">
      <c r="A60" s="36" t="s">
        <v>497</v>
      </c>
      <c r="B60" s="34"/>
      <c r="C60" s="435" t="s">
        <v>498</v>
      </c>
      <c r="D60" s="435"/>
      <c r="E60" s="435"/>
    </row>
    <row r="61" spans="1:10" ht="34.5" customHeight="1" x14ac:dyDescent="0.2">
      <c r="A61" s="36" t="s">
        <v>365</v>
      </c>
      <c r="B61" s="34"/>
      <c r="C61" s="435" t="s">
        <v>499</v>
      </c>
      <c r="D61" s="435"/>
      <c r="E61" s="435"/>
    </row>
    <row r="62" spans="1:10" ht="48" customHeight="1" x14ac:dyDescent="0.2">
      <c r="A62" s="36" t="s">
        <v>500</v>
      </c>
      <c r="B62" s="34"/>
      <c r="C62" s="435" t="s">
        <v>501</v>
      </c>
      <c r="D62" s="435"/>
      <c r="E62" s="435"/>
    </row>
  </sheetData>
  <mergeCells count="30">
    <mergeCell ref="A1:G1"/>
    <mergeCell ref="B3:E3"/>
    <mergeCell ref="B15:E15"/>
    <mergeCell ref="A34:B34"/>
    <mergeCell ref="B30:E30"/>
    <mergeCell ref="B31:E31"/>
    <mergeCell ref="F36:G36"/>
    <mergeCell ref="F37:G37"/>
    <mergeCell ref="F38:G38"/>
    <mergeCell ref="F35:G35"/>
    <mergeCell ref="C61:E61"/>
    <mergeCell ref="B46:E46"/>
    <mergeCell ref="B49:E49"/>
    <mergeCell ref="B50:E50"/>
    <mergeCell ref="F49:F50"/>
    <mergeCell ref="B35:E35"/>
    <mergeCell ref="B41:E41"/>
    <mergeCell ref="B42:E42"/>
    <mergeCell ref="F40:G40"/>
    <mergeCell ref="F41:G41"/>
    <mergeCell ref="F42:G42"/>
    <mergeCell ref="F39:G39"/>
    <mergeCell ref="C62:E62"/>
    <mergeCell ref="A55:E55"/>
    <mergeCell ref="F47:F48"/>
    <mergeCell ref="C56:E56"/>
    <mergeCell ref="C57:E57"/>
    <mergeCell ref="C58:E58"/>
    <mergeCell ref="C59:E59"/>
    <mergeCell ref="C60:E60"/>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73DA3-EADD-4410-97F0-80A1C90EB9C6}">
  <sheetPr codeName="Sheet2">
    <tabColor theme="5" tint="0.39997558519241921"/>
  </sheetPr>
  <dimension ref="A1:M66"/>
  <sheetViews>
    <sheetView showGridLines="0" topLeftCell="A24" zoomScaleNormal="100" workbookViewId="0">
      <selection activeCell="H41" sqref="H41"/>
    </sheetView>
  </sheetViews>
  <sheetFormatPr defaultColWidth="8.5703125" defaultRowHeight="12.75" x14ac:dyDescent="0.2"/>
  <cols>
    <col min="1" max="1" width="12.42578125" style="3" customWidth="1"/>
    <col min="2" max="2" width="8.5703125" style="3"/>
    <col min="3" max="3" width="5.7109375" style="3" customWidth="1"/>
    <col min="4" max="4" width="54.28515625" style="3" customWidth="1"/>
    <col min="5" max="5" width="14.7109375" style="3" bestFit="1" customWidth="1"/>
    <col min="6" max="6" width="47" style="3" customWidth="1"/>
    <col min="7" max="7" width="10.5703125" style="3" customWidth="1"/>
    <col min="8" max="8" width="27.42578125" style="3" customWidth="1"/>
    <col min="9" max="9" width="18.28515625" style="3" customWidth="1"/>
    <col min="10" max="10" width="8.5703125" style="3"/>
    <col min="11" max="11" width="7" style="3" customWidth="1"/>
    <col min="12" max="12" width="17.42578125" style="3" customWidth="1"/>
    <col min="13" max="13" width="44.7109375" style="3" customWidth="1"/>
    <col min="14" max="16384" width="8.5703125" style="3"/>
  </cols>
  <sheetData>
    <row r="1" spans="1:12" ht="13.5" thickBot="1" x14ac:dyDescent="0.25">
      <c r="A1" s="46"/>
    </row>
    <row r="2" spans="1:12" ht="72" customHeight="1" thickTop="1" thickBot="1" x14ac:dyDescent="0.4">
      <c r="A2" s="278" t="s">
        <v>22</v>
      </c>
      <c r="B2" s="279"/>
      <c r="C2" s="279"/>
      <c r="D2" s="279"/>
      <c r="E2" s="279"/>
      <c r="F2" s="280"/>
      <c r="H2" s="250" t="s">
        <v>2</v>
      </c>
      <c r="I2" s="251"/>
      <c r="J2" s="251"/>
      <c r="K2" s="251"/>
      <c r="L2" s="252"/>
    </row>
    <row r="3" spans="1:12" ht="15.75" customHeight="1" thickTop="1" x14ac:dyDescent="0.25">
      <c r="A3" s="281"/>
      <c r="B3" s="282"/>
      <c r="C3" s="282"/>
      <c r="D3" s="282"/>
      <c r="E3" s="282"/>
      <c r="F3" s="282"/>
      <c r="H3" s="47"/>
      <c r="I3" s="47"/>
    </row>
    <row r="4" spans="1:12" ht="24" thickBot="1" x14ac:dyDescent="0.4">
      <c r="A4" s="283" t="s">
        <v>23</v>
      </c>
      <c r="B4" s="283"/>
      <c r="C4" s="283"/>
      <c r="D4" s="283"/>
      <c r="E4" s="283"/>
      <c r="F4" s="283"/>
    </row>
    <row r="5" spans="1:12" ht="42.75" customHeight="1" thickTop="1" x14ac:dyDescent="0.25">
      <c r="A5" s="284" t="s">
        <v>24</v>
      </c>
      <c r="B5" s="285"/>
      <c r="C5" s="285"/>
      <c r="D5" s="285"/>
      <c r="E5" s="285"/>
      <c r="F5" s="286"/>
      <c r="H5"/>
      <c r="I5"/>
      <c r="J5"/>
      <c r="K5"/>
      <c r="L5"/>
    </row>
    <row r="6" spans="1:12" ht="12.6" customHeight="1" x14ac:dyDescent="0.25">
      <c r="A6" s="266" t="s">
        <v>25</v>
      </c>
      <c r="B6" s="267"/>
      <c r="C6" s="267"/>
      <c r="D6" s="267"/>
      <c r="E6" s="267"/>
      <c r="F6" s="268"/>
      <c r="H6"/>
      <c r="I6"/>
      <c r="J6"/>
      <c r="K6"/>
      <c r="L6"/>
    </row>
    <row r="7" spans="1:12" ht="15" x14ac:dyDescent="0.25">
      <c r="A7" s="266"/>
      <c r="B7" s="267"/>
      <c r="C7" s="267"/>
      <c r="D7" s="267"/>
      <c r="E7" s="267"/>
      <c r="F7" s="268"/>
      <c r="H7"/>
      <c r="I7"/>
      <c r="J7"/>
      <c r="K7"/>
      <c r="L7"/>
    </row>
    <row r="8" spans="1:12" ht="15" x14ac:dyDescent="0.25">
      <c r="A8" s="266"/>
      <c r="B8" s="267"/>
      <c r="C8" s="267"/>
      <c r="D8" s="267"/>
      <c r="E8" s="267"/>
      <c r="F8" s="268"/>
      <c r="H8"/>
      <c r="I8"/>
      <c r="J8"/>
      <c r="K8"/>
      <c r="L8"/>
    </row>
    <row r="9" spans="1:12" x14ac:dyDescent="0.2">
      <c r="A9" s="266"/>
      <c r="B9" s="267"/>
      <c r="C9" s="267"/>
      <c r="D9" s="267"/>
      <c r="E9" s="267"/>
      <c r="F9" s="268"/>
    </row>
    <row r="10" spans="1:12" x14ac:dyDescent="0.2">
      <c r="A10" s="266"/>
      <c r="B10" s="267"/>
      <c r="C10" s="267"/>
      <c r="D10" s="267"/>
      <c r="E10" s="267"/>
      <c r="F10" s="268"/>
    </row>
    <row r="11" spans="1:12" ht="35.25" customHeight="1" thickBot="1" x14ac:dyDescent="0.25">
      <c r="A11" s="269"/>
      <c r="B11" s="270"/>
      <c r="C11" s="270"/>
      <c r="D11" s="270"/>
      <c r="E11" s="270"/>
      <c r="F11" s="271"/>
    </row>
    <row r="12" spans="1:12" ht="21.6" customHeight="1" thickTop="1" thickBot="1" x14ac:dyDescent="0.25">
      <c r="A12" s="272" t="s">
        <v>26</v>
      </c>
      <c r="B12" s="273"/>
      <c r="C12" s="273"/>
      <c r="D12" s="273"/>
      <c r="E12" s="273"/>
      <c r="F12" s="274"/>
    </row>
    <row r="13" spans="1:12" ht="24.6" customHeight="1" thickTop="1" thickBot="1" x14ac:dyDescent="0.25">
      <c r="A13" s="275" t="s">
        <v>27</v>
      </c>
      <c r="B13" s="276"/>
      <c r="C13" s="276"/>
      <c r="D13" s="276"/>
      <c r="E13" s="276"/>
      <c r="F13" s="277"/>
    </row>
    <row r="14" spans="1:12" ht="23.25" customHeight="1" thickTop="1" x14ac:dyDescent="0.2">
      <c r="A14" s="272" t="s">
        <v>28</v>
      </c>
      <c r="B14" s="273"/>
      <c r="C14" s="273"/>
      <c r="D14" s="273"/>
      <c r="E14" s="273"/>
      <c r="F14" s="274"/>
    </row>
    <row r="15" spans="1:12" x14ac:dyDescent="0.2">
      <c r="A15" s="266" t="s">
        <v>29</v>
      </c>
      <c r="B15" s="267"/>
      <c r="C15" s="267"/>
      <c r="D15" s="267"/>
      <c r="E15" s="267"/>
      <c r="F15" s="268"/>
    </row>
    <row r="16" spans="1:12" x14ac:dyDescent="0.2">
      <c r="A16" s="266"/>
      <c r="B16" s="267"/>
      <c r="C16" s="267"/>
      <c r="D16" s="267"/>
      <c r="E16" s="267"/>
      <c r="F16" s="268"/>
    </row>
    <row r="17" spans="1:13" x14ac:dyDescent="0.2">
      <c r="A17" s="266"/>
      <c r="B17" s="267"/>
      <c r="C17" s="267"/>
      <c r="D17" s="267"/>
      <c r="E17" s="267"/>
      <c r="F17" s="268"/>
    </row>
    <row r="18" spans="1:13" x14ac:dyDescent="0.2">
      <c r="A18" s="266"/>
      <c r="B18" s="267"/>
      <c r="C18" s="267"/>
      <c r="D18" s="267"/>
      <c r="E18" s="267"/>
      <c r="F18" s="268"/>
    </row>
    <row r="19" spans="1:13" ht="37.5" customHeight="1" x14ac:dyDescent="0.2">
      <c r="A19" s="266"/>
      <c r="B19" s="267"/>
      <c r="C19" s="267"/>
      <c r="D19" s="267"/>
      <c r="E19" s="267"/>
      <c r="F19" s="268"/>
    </row>
    <row r="20" spans="1:13" ht="36.75" customHeight="1" thickBot="1" x14ac:dyDescent="0.3">
      <c r="A20" s="269"/>
      <c r="B20" s="270"/>
      <c r="C20" s="270"/>
      <c r="D20" s="270"/>
      <c r="E20" s="270"/>
      <c r="F20" s="271"/>
      <c r="H20"/>
      <c r="I20"/>
      <c r="J20"/>
      <c r="K20"/>
      <c r="L20"/>
      <c r="M20"/>
    </row>
    <row r="21" spans="1:13" ht="25.5" customHeight="1" thickTop="1" x14ac:dyDescent="0.25">
      <c r="A21" s="272" t="s">
        <v>30</v>
      </c>
      <c r="B21" s="273"/>
      <c r="C21" s="273"/>
      <c r="D21" s="273"/>
      <c r="E21" s="273"/>
      <c r="F21" s="274"/>
      <c r="H21"/>
      <c r="I21"/>
      <c r="J21"/>
      <c r="K21"/>
      <c r="L21"/>
      <c r="M21"/>
    </row>
    <row r="22" spans="1:13" x14ac:dyDescent="0.2">
      <c r="A22" s="266" t="s">
        <v>31</v>
      </c>
      <c r="B22" s="267"/>
      <c r="C22" s="267"/>
      <c r="D22" s="267"/>
      <c r="E22" s="267"/>
      <c r="F22" s="268"/>
    </row>
    <row r="23" spans="1:13" ht="57.75" customHeight="1" thickBot="1" x14ac:dyDescent="0.25">
      <c r="A23" s="269"/>
      <c r="B23" s="270"/>
      <c r="C23" s="270"/>
      <c r="D23" s="270"/>
      <c r="E23" s="270"/>
      <c r="F23" s="271"/>
    </row>
    <row r="24" spans="1:13" ht="27.75" customHeight="1" thickTop="1" x14ac:dyDescent="0.2">
      <c r="A24" s="272" t="s">
        <v>32</v>
      </c>
      <c r="B24" s="273"/>
      <c r="C24" s="273"/>
      <c r="D24" s="273"/>
      <c r="E24" s="273"/>
      <c r="F24" s="274"/>
    </row>
    <row r="25" spans="1:13" x14ac:dyDescent="0.2">
      <c r="A25" s="266" t="s">
        <v>33</v>
      </c>
      <c r="B25" s="267"/>
      <c r="C25" s="267"/>
      <c r="D25" s="267"/>
      <c r="E25" s="267"/>
      <c r="F25" s="268"/>
    </row>
    <row r="26" spans="1:13" x14ac:dyDescent="0.2">
      <c r="A26" s="266"/>
      <c r="B26" s="267"/>
      <c r="C26" s="267"/>
      <c r="D26" s="267"/>
      <c r="E26" s="267"/>
      <c r="F26" s="268"/>
    </row>
    <row r="27" spans="1:13" x14ac:dyDescent="0.2">
      <c r="A27" s="266"/>
      <c r="B27" s="267"/>
      <c r="C27" s="267"/>
      <c r="D27" s="267"/>
      <c r="E27" s="267"/>
      <c r="F27" s="268"/>
    </row>
    <row r="28" spans="1:13" ht="34.5" customHeight="1" thickBot="1" x14ac:dyDescent="0.25">
      <c r="A28" s="269"/>
      <c r="B28" s="270"/>
      <c r="C28" s="270"/>
      <c r="D28" s="270"/>
      <c r="E28" s="270"/>
      <c r="F28" s="271"/>
    </row>
    <row r="29" spans="1:13" ht="20.25" customHeight="1" thickTop="1" x14ac:dyDescent="0.2">
      <c r="A29" s="272" t="s">
        <v>34</v>
      </c>
      <c r="B29" s="273"/>
      <c r="C29" s="273"/>
      <c r="D29" s="273"/>
      <c r="E29" s="273"/>
      <c r="F29" s="274"/>
    </row>
    <row r="30" spans="1:13" ht="59.25" customHeight="1" thickBot="1" x14ac:dyDescent="0.25">
      <c r="A30" s="269" t="s">
        <v>35</v>
      </c>
      <c r="B30" s="270"/>
      <c r="C30" s="270"/>
      <c r="D30" s="270"/>
      <c r="E30" s="270"/>
      <c r="F30" s="271"/>
    </row>
    <row r="31" spans="1:13" ht="21.75" customHeight="1" thickTop="1" x14ac:dyDescent="0.2">
      <c r="A31" s="272" t="s">
        <v>36</v>
      </c>
      <c r="B31" s="273"/>
      <c r="C31" s="273"/>
      <c r="D31" s="273"/>
      <c r="E31" s="273"/>
      <c r="F31" s="274"/>
    </row>
    <row r="32" spans="1:13" x14ac:dyDescent="0.2">
      <c r="A32" s="266" t="s">
        <v>37</v>
      </c>
      <c r="B32" s="267"/>
      <c r="C32" s="267"/>
      <c r="D32" s="267"/>
      <c r="E32" s="267"/>
      <c r="F32" s="268"/>
    </row>
    <row r="33" spans="1:10" ht="22.5" customHeight="1" thickBot="1" x14ac:dyDescent="0.25">
      <c r="A33" s="269"/>
      <c r="B33" s="270"/>
      <c r="C33" s="270"/>
      <c r="D33" s="270"/>
      <c r="E33" s="270"/>
      <c r="F33" s="271"/>
    </row>
    <row r="34" spans="1:10" ht="16.5" customHeight="1" thickTop="1" x14ac:dyDescent="0.2">
      <c r="A34" s="272" t="s">
        <v>38</v>
      </c>
      <c r="B34" s="273"/>
      <c r="C34" s="273"/>
      <c r="D34" s="273"/>
      <c r="E34" s="273"/>
      <c r="F34" s="274"/>
    </row>
    <row r="35" spans="1:10" x14ac:dyDescent="0.2">
      <c r="A35" s="266" t="s">
        <v>39</v>
      </c>
      <c r="B35" s="267"/>
      <c r="C35" s="267"/>
      <c r="D35" s="267"/>
      <c r="E35" s="267"/>
      <c r="F35" s="268"/>
    </row>
    <row r="36" spans="1:10" ht="26.25" customHeight="1" thickBot="1" x14ac:dyDescent="0.25">
      <c r="A36" s="269"/>
      <c r="B36" s="270"/>
      <c r="C36" s="270"/>
      <c r="D36" s="270"/>
      <c r="E36" s="270"/>
      <c r="F36" s="271"/>
    </row>
    <row r="37" spans="1:10" ht="13.5" thickTop="1" x14ac:dyDescent="0.2">
      <c r="A37" s="15"/>
      <c r="B37" s="15"/>
      <c r="C37" s="15"/>
      <c r="D37" s="15"/>
      <c r="E37" s="15"/>
      <c r="F37" s="15"/>
    </row>
    <row r="38" spans="1:10" ht="13.5" thickBot="1" x14ac:dyDescent="0.25"/>
    <row r="39" spans="1:10" ht="15.75" x14ac:dyDescent="0.25">
      <c r="A39" s="259" t="s">
        <v>40</v>
      </c>
      <c r="B39" s="260"/>
      <c r="C39" s="260"/>
      <c r="D39" s="260"/>
      <c r="E39" s="261"/>
      <c r="F39" s="98"/>
      <c r="G39" s="98"/>
      <c r="H39" s="98"/>
      <c r="I39" s="98"/>
      <c r="J39" s="98"/>
    </row>
    <row r="40" spans="1:10" ht="14.1" customHeight="1" x14ac:dyDescent="0.25">
      <c r="A40" s="100"/>
      <c r="B40" s="262" t="s">
        <v>41</v>
      </c>
      <c r="C40" s="262"/>
      <c r="D40" s="262"/>
      <c r="E40" s="263"/>
      <c r="F40" s="99"/>
      <c r="G40" s="99"/>
      <c r="H40" s="99"/>
      <c r="I40" s="99"/>
      <c r="J40" s="99"/>
    </row>
    <row r="41" spans="1:10" ht="14.1" customHeight="1" x14ac:dyDescent="0.25">
      <c r="A41" s="102"/>
      <c r="B41" s="262" t="s">
        <v>42</v>
      </c>
      <c r="C41" s="262"/>
      <c r="D41" s="262"/>
      <c r="E41" s="263"/>
      <c r="F41" s="99"/>
      <c r="G41" s="99"/>
      <c r="H41" s="99"/>
      <c r="I41" s="99"/>
      <c r="J41" s="99"/>
    </row>
    <row r="42" spans="1:10" ht="28.15" customHeight="1" x14ac:dyDescent="0.25">
      <c r="A42" s="103"/>
      <c r="B42" s="262" t="s">
        <v>43</v>
      </c>
      <c r="C42" s="262"/>
      <c r="D42" s="262"/>
      <c r="E42" s="263"/>
      <c r="F42" s="99"/>
      <c r="G42" s="99"/>
      <c r="H42" s="99"/>
      <c r="I42" s="99"/>
      <c r="J42" s="99"/>
    </row>
    <row r="43" spans="1:10" customFormat="1" ht="28.15" customHeight="1" x14ac:dyDescent="0.25">
      <c r="A43" s="101"/>
      <c r="B43" s="262" t="s">
        <v>44</v>
      </c>
      <c r="C43" s="262"/>
      <c r="D43" s="262"/>
      <c r="E43" s="263"/>
      <c r="F43" s="99"/>
      <c r="G43" s="99"/>
      <c r="H43" s="99"/>
      <c r="I43" s="99"/>
      <c r="J43" s="99"/>
    </row>
    <row r="44" spans="1:10" customFormat="1" ht="28.15" customHeight="1" thickBot="1" x14ac:dyDescent="0.3">
      <c r="A44" s="104"/>
      <c r="B44" s="264" t="s">
        <v>45</v>
      </c>
      <c r="C44" s="264"/>
      <c r="D44" s="264"/>
      <c r="E44" s="265"/>
      <c r="F44" s="99"/>
      <c r="G44" s="99"/>
      <c r="H44" s="99"/>
      <c r="I44" s="99"/>
      <c r="J44" s="99"/>
    </row>
    <row r="45" spans="1:10" customFormat="1" ht="15" x14ac:dyDescent="0.25"/>
    <row r="46" spans="1:10" customFormat="1" ht="15" x14ac:dyDescent="0.25"/>
    <row r="47" spans="1:10" customFormat="1" ht="15" x14ac:dyDescent="0.25"/>
    <row r="48" spans="1:10" customFormat="1" ht="15" x14ac:dyDescent="0.25"/>
    <row r="49" customFormat="1" ht="15" x14ac:dyDescent="0.25"/>
    <row r="50" customFormat="1" ht="15" x14ac:dyDescent="0.25"/>
    <row r="51" customFormat="1" ht="15" x14ac:dyDescent="0.25"/>
    <row r="52" customFormat="1" ht="15" x14ac:dyDescent="0.25"/>
    <row r="53" customFormat="1" ht="15" x14ac:dyDescent="0.25"/>
    <row r="54" customFormat="1" ht="15" x14ac:dyDescent="0.25"/>
    <row r="55" customFormat="1" ht="15" x14ac:dyDescent="0.25"/>
    <row r="56" customFormat="1" ht="15" x14ac:dyDescent="0.25"/>
    <row r="57" customFormat="1" ht="15" x14ac:dyDescent="0.25"/>
    <row r="58" customFormat="1" ht="15" x14ac:dyDescent="0.25"/>
    <row r="59" customFormat="1" ht="15" x14ac:dyDescent="0.25"/>
    <row r="60" customFormat="1" ht="15" x14ac:dyDescent="0.25"/>
    <row r="61" customFormat="1" ht="15" x14ac:dyDescent="0.25"/>
    <row r="62" customFormat="1" ht="15" x14ac:dyDescent="0.25"/>
    <row r="63" customFormat="1" ht="15" x14ac:dyDescent="0.25"/>
    <row r="64" customFormat="1" ht="15" x14ac:dyDescent="0.25"/>
    <row r="65" spans="3:4" x14ac:dyDescent="0.2">
      <c r="C65" s="50"/>
      <c r="D65" s="50"/>
    </row>
    <row r="66" spans="3:4" x14ac:dyDescent="0.2">
      <c r="C66" s="51"/>
      <c r="D66" s="51"/>
    </row>
  </sheetData>
  <sheetProtection algorithmName="SHA-512" hashValue="w6Xu7ZCPfiVAjUL0dXUng9qRfjSBNAP9XIeXbpvZkb+WaL+wPc83JuDUhrgT1cUyMdcKOnJfxVckHWQwn7ozfA==" saltValue="sezdkHVJzWUUazqmUUgScg==" spinCount="100000" sheet="1" objects="1" scenarios="1"/>
  <mergeCells count="26">
    <mergeCell ref="H2:L2"/>
    <mergeCell ref="A2:F2"/>
    <mergeCell ref="A3:F3"/>
    <mergeCell ref="A4:F4"/>
    <mergeCell ref="A5:F5"/>
    <mergeCell ref="B44:E44"/>
    <mergeCell ref="A6:F11"/>
    <mergeCell ref="A35:F36"/>
    <mergeCell ref="A14:F14"/>
    <mergeCell ref="A15:F20"/>
    <mergeCell ref="A21:F21"/>
    <mergeCell ref="A22:F23"/>
    <mergeCell ref="A24:F24"/>
    <mergeCell ref="A25:F28"/>
    <mergeCell ref="A29:F29"/>
    <mergeCell ref="A30:F30"/>
    <mergeCell ref="A31:F31"/>
    <mergeCell ref="A32:F33"/>
    <mergeCell ref="A34:F34"/>
    <mergeCell ref="A12:F12"/>
    <mergeCell ref="A13:F13"/>
    <mergeCell ref="A39:E39"/>
    <mergeCell ref="B40:E40"/>
    <mergeCell ref="B41:E41"/>
    <mergeCell ref="B42:E42"/>
    <mergeCell ref="B43:E43"/>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B2280-B9AA-4494-8F97-2C4ECDAF958D}">
  <sheetPr codeName="Sheet3">
    <tabColor theme="8"/>
  </sheetPr>
  <dimension ref="B14:S14"/>
  <sheetViews>
    <sheetView zoomScale="90" zoomScaleNormal="90" workbookViewId="0">
      <selection activeCell="A2" sqref="A2"/>
    </sheetView>
  </sheetViews>
  <sheetFormatPr defaultRowHeight="15" x14ac:dyDescent="0.25"/>
  <sheetData>
    <row r="14" spans="2:19" ht="28.5" x14ac:dyDescent="0.45">
      <c r="B14" s="60" t="s">
        <v>46</v>
      </c>
      <c r="C14" s="61"/>
      <c r="D14" s="61"/>
      <c r="E14" s="61"/>
      <c r="F14" s="61"/>
      <c r="G14" s="61"/>
      <c r="H14" s="61"/>
      <c r="I14" s="61"/>
      <c r="J14" s="61"/>
      <c r="K14" s="61"/>
      <c r="L14" s="61"/>
      <c r="M14" s="61"/>
      <c r="N14" s="61"/>
      <c r="O14" s="61"/>
      <c r="P14" s="61"/>
      <c r="Q14" s="61"/>
      <c r="R14" s="61"/>
      <c r="S14" s="61"/>
    </row>
  </sheetData>
  <sheetProtection algorithmName="SHA-512" hashValue="mGW3mE/xjRCNNUVk9e7Inm5Xv0+T9gQoXwrHkAPF8hwUNXXleXykh6h2DN+8ryUsfzhAKP+LvsLsrQaaBXAZ9A==" saltValue="NlXrwoB7cA7/DhTinq5HCg=="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F0B91-25D7-4429-8423-AA1017CF4BD7}">
  <sheetPr codeName="Sheet4">
    <tabColor theme="8"/>
  </sheetPr>
  <dimension ref="A1:I39"/>
  <sheetViews>
    <sheetView zoomScale="90" zoomScaleNormal="90" workbookViewId="0">
      <selection activeCell="C8" sqref="C8"/>
    </sheetView>
  </sheetViews>
  <sheetFormatPr defaultRowHeight="15" x14ac:dyDescent="0.25"/>
  <cols>
    <col min="1" max="1" width="47" customWidth="1"/>
    <col min="2" max="2" width="62.28515625" customWidth="1"/>
    <col min="3" max="3" width="37" customWidth="1"/>
    <col min="4" max="4" width="36.28515625" customWidth="1"/>
    <col min="5" max="5" width="59.7109375" customWidth="1"/>
    <col min="8" max="8" width="46.7109375" customWidth="1"/>
    <col min="9" max="9" width="26" customWidth="1"/>
  </cols>
  <sheetData>
    <row r="1" spans="1:9" ht="15.75" thickBot="1" x14ac:dyDescent="0.3"/>
    <row r="2" spans="1:9" ht="24.75" thickTop="1" thickBot="1" x14ac:dyDescent="0.4">
      <c r="A2" s="153" t="s">
        <v>47</v>
      </c>
      <c r="B2" s="154"/>
    </row>
    <row r="3" spans="1:9" ht="25.5" customHeight="1" thickTop="1" thickBot="1" x14ac:dyDescent="0.3">
      <c r="A3" s="287" t="s">
        <v>48</v>
      </c>
      <c r="B3" s="287"/>
    </row>
    <row r="4" spans="1:9" ht="34.5" customHeight="1" thickTop="1" x14ac:dyDescent="0.25">
      <c r="A4" s="288" t="s">
        <v>49</v>
      </c>
      <c r="B4" s="289"/>
    </row>
    <row r="5" spans="1:9" ht="34.5" customHeight="1" x14ac:dyDescent="0.25">
      <c r="A5" s="155" t="s">
        <v>50</v>
      </c>
      <c r="B5" s="156" t="str">
        <f>+'Public Disclosure Data'!$B$12</f>
        <v>Needs Data</v>
      </c>
      <c r="H5" s="157"/>
      <c r="I5" s="157"/>
    </row>
    <row r="6" spans="1:9" ht="45.75" customHeight="1" thickBot="1" x14ac:dyDescent="0.3">
      <c r="A6" s="290" t="s">
        <v>51</v>
      </c>
      <c r="B6" s="291"/>
      <c r="H6" s="157"/>
      <c r="I6" s="157"/>
    </row>
    <row r="7" spans="1:9" ht="34.5" customHeight="1" thickTop="1" thickBot="1" x14ac:dyDescent="0.3">
      <c r="H7" s="157"/>
      <c r="I7" s="157"/>
    </row>
    <row r="8" spans="1:9" ht="16.5" thickTop="1" thickBot="1" x14ac:dyDescent="0.3">
      <c r="A8" s="158" t="s">
        <v>52</v>
      </c>
      <c r="B8" s="71" t="s">
        <v>53</v>
      </c>
    </row>
    <row r="9" spans="1:9" ht="15.75" thickTop="1" x14ac:dyDescent="0.25"/>
    <row r="10" spans="1:9" ht="15.75" thickBot="1" x14ac:dyDescent="0.3"/>
    <row r="11" spans="1:9" ht="15.75" thickTop="1" x14ac:dyDescent="0.25">
      <c r="A11" s="292" t="s">
        <v>54</v>
      </c>
      <c r="B11" s="72" t="s">
        <v>55</v>
      </c>
      <c r="D11" s="292" t="s">
        <v>56</v>
      </c>
      <c r="E11" s="72" t="s">
        <v>57</v>
      </c>
    </row>
    <row r="12" spans="1:9" x14ac:dyDescent="0.25">
      <c r="A12" s="293"/>
      <c r="B12" s="73" t="s">
        <v>55</v>
      </c>
      <c r="D12" s="293"/>
      <c r="E12" s="73" t="s">
        <v>57</v>
      </c>
    </row>
    <row r="13" spans="1:9" x14ac:dyDescent="0.25">
      <c r="A13" s="293"/>
      <c r="B13" s="73" t="s">
        <v>55</v>
      </c>
      <c r="D13" s="293"/>
      <c r="E13" s="73" t="s">
        <v>57</v>
      </c>
    </row>
    <row r="14" spans="1:9" x14ac:dyDescent="0.25">
      <c r="A14" s="293"/>
      <c r="B14" s="73" t="s">
        <v>55</v>
      </c>
      <c r="D14" s="293"/>
      <c r="E14" s="73" t="s">
        <v>57</v>
      </c>
    </row>
    <row r="15" spans="1:9" x14ac:dyDescent="0.25">
      <c r="A15" s="293"/>
      <c r="B15" s="73" t="s">
        <v>55</v>
      </c>
      <c r="D15" s="293"/>
      <c r="E15" s="73" t="s">
        <v>57</v>
      </c>
    </row>
    <row r="16" spans="1:9" x14ac:dyDescent="0.25">
      <c r="A16" s="293"/>
      <c r="B16" s="73" t="s">
        <v>55</v>
      </c>
      <c r="D16" s="293"/>
      <c r="E16" s="73" t="s">
        <v>57</v>
      </c>
    </row>
    <row r="17" spans="1:5" x14ac:dyDescent="0.25">
      <c r="A17" s="293"/>
      <c r="B17" s="73" t="s">
        <v>55</v>
      </c>
      <c r="D17" s="293"/>
      <c r="E17" s="73" t="s">
        <v>57</v>
      </c>
    </row>
    <row r="18" spans="1:5" x14ac:dyDescent="0.25">
      <c r="A18" s="293"/>
      <c r="B18" s="73" t="s">
        <v>55</v>
      </c>
      <c r="D18" s="293"/>
      <c r="E18" s="73" t="s">
        <v>57</v>
      </c>
    </row>
    <row r="19" spans="1:5" x14ac:dyDescent="0.25">
      <c r="A19" s="293"/>
      <c r="B19" s="73" t="s">
        <v>55</v>
      </c>
      <c r="D19" s="293"/>
      <c r="E19" s="73" t="s">
        <v>57</v>
      </c>
    </row>
    <row r="20" spans="1:5" x14ac:dyDescent="0.25">
      <c r="A20" s="293"/>
      <c r="B20" s="73" t="s">
        <v>55</v>
      </c>
      <c r="D20" s="293"/>
      <c r="E20" s="73" t="s">
        <v>57</v>
      </c>
    </row>
    <row r="21" spans="1:5" x14ac:dyDescent="0.25">
      <c r="A21" s="293"/>
      <c r="B21" s="73" t="s">
        <v>55</v>
      </c>
      <c r="D21" s="293"/>
      <c r="E21" s="73" t="s">
        <v>57</v>
      </c>
    </row>
    <row r="22" spans="1:5" x14ac:dyDescent="0.25">
      <c r="A22" s="293"/>
      <c r="B22" s="73" t="s">
        <v>55</v>
      </c>
      <c r="D22" s="293"/>
      <c r="E22" s="73" t="s">
        <v>57</v>
      </c>
    </row>
    <row r="23" spans="1:5" x14ac:dyDescent="0.25">
      <c r="A23" s="293"/>
      <c r="B23" s="73" t="s">
        <v>55</v>
      </c>
      <c r="D23" s="293"/>
      <c r="E23" s="73" t="s">
        <v>57</v>
      </c>
    </row>
    <row r="24" spans="1:5" x14ac:dyDescent="0.25">
      <c r="A24" s="293"/>
      <c r="B24" s="73" t="s">
        <v>55</v>
      </c>
      <c r="D24" s="293"/>
      <c r="E24" s="73" t="s">
        <v>57</v>
      </c>
    </row>
    <row r="25" spans="1:5" x14ac:dyDescent="0.25">
      <c r="A25" s="293"/>
      <c r="B25" s="73" t="s">
        <v>55</v>
      </c>
      <c r="D25" s="293"/>
      <c r="E25" s="73" t="s">
        <v>57</v>
      </c>
    </row>
    <row r="26" spans="1:5" x14ac:dyDescent="0.25">
      <c r="A26" s="293"/>
      <c r="B26" s="73" t="s">
        <v>55</v>
      </c>
      <c r="D26" s="293"/>
      <c r="E26" s="73" t="s">
        <v>57</v>
      </c>
    </row>
    <row r="27" spans="1:5" x14ac:dyDescent="0.25">
      <c r="A27" s="293"/>
      <c r="B27" s="73" t="s">
        <v>55</v>
      </c>
      <c r="D27" s="293"/>
      <c r="E27" s="73" t="s">
        <v>57</v>
      </c>
    </row>
    <row r="28" spans="1:5" x14ac:dyDescent="0.25">
      <c r="A28" s="293"/>
      <c r="B28" s="73" t="s">
        <v>55</v>
      </c>
      <c r="D28" s="293"/>
      <c r="E28" s="73" t="s">
        <v>57</v>
      </c>
    </row>
    <row r="29" spans="1:5" x14ac:dyDescent="0.25">
      <c r="A29" s="293"/>
      <c r="B29" s="73" t="s">
        <v>55</v>
      </c>
      <c r="D29" s="293"/>
      <c r="E29" s="73" t="s">
        <v>57</v>
      </c>
    </row>
    <row r="30" spans="1:5" x14ac:dyDescent="0.25">
      <c r="A30" s="293"/>
      <c r="B30" s="73" t="s">
        <v>55</v>
      </c>
      <c r="D30" s="293"/>
      <c r="E30" s="73" t="s">
        <v>57</v>
      </c>
    </row>
    <row r="31" spans="1:5" x14ac:dyDescent="0.25">
      <c r="A31" s="293"/>
      <c r="B31" s="73" t="s">
        <v>55</v>
      </c>
      <c r="D31" s="293"/>
      <c r="E31" s="73" t="s">
        <v>57</v>
      </c>
    </row>
    <row r="32" spans="1:5" x14ac:dyDescent="0.25">
      <c r="A32" s="293"/>
      <c r="B32" s="73" t="s">
        <v>55</v>
      </c>
      <c r="D32" s="293"/>
      <c r="E32" s="73" t="s">
        <v>57</v>
      </c>
    </row>
    <row r="33" spans="1:5" x14ac:dyDescent="0.25">
      <c r="A33" s="293"/>
      <c r="B33" s="73" t="s">
        <v>55</v>
      </c>
      <c r="D33" s="293"/>
      <c r="E33" s="73" t="s">
        <v>57</v>
      </c>
    </row>
    <row r="34" spans="1:5" x14ac:dyDescent="0.25">
      <c r="A34" s="293"/>
      <c r="B34" s="73" t="s">
        <v>55</v>
      </c>
      <c r="D34" s="293"/>
      <c r="E34" s="73" t="s">
        <v>57</v>
      </c>
    </row>
    <row r="35" spans="1:5" x14ac:dyDescent="0.25">
      <c r="A35" s="293"/>
      <c r="B35" s="73" t="s">
        <v>55</v>
      </c>
      <c r="D35" s="293"/>
      <c r="E35" s="73" t="s">
        <v>57</v>
      </c>
    </row>
    <row r="36" spans="1:5" ht="15.75" thickBot="1" x14ac:dyDescent="0.3">
      <c r="A36" s="294"/>
      <c r="B36" s="74" t="s">
        <v>55</v>
      </c>
      <c r="D36" s="294"/>
      <c r="E36" s="74" t="s">
        <v>57</v>
      </c>
    </row>
    <row r="37" spans="1:5" ht="15.75" thickTop="1" x14ac:dyDescent="0.25"/>
    <row r="39" spans="1:5" ht="19.5" customHeight="1" x14ac:dyDescent="0.25"/>
  </sheetData>
  <sheetProtection algorithmName="SHA-512" hashValue="gNRS5kDM7kouI+3I0+0Ry/x9XRM8ht4uPf2SIvWuD5JcAyoTVKicN1jxBdHzMEb2IOZlSSgEPSVonl/nlb105g==" saltValue="AX437pwMupc7xa6M9urKxA==" spinCount="100000" sheet="1" objects="1" scenarios="1" formatColumns="0" formatRows="0"/>
  <mergeCells count="5">
    <mergeCell ref="A3:B3"/>
    <mergeCell ref="A4:B4"/>
    <mergeCell ref="A6:B6"/>
    <mergeCell ref="A11:A36"/>
    <mergeCell ref="D11:D3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4FFCE-977B-4F2A-A40D-B7B802E4C1D1}">
  <sheetPr codeName="Sheet5">
    <tabColor theme="8"/>
  </sheetPr>
  <dimension ref="A1:AK70"/>
  <sheetViews>
    <sheetView zoomScaleNormal="100" workbookViewId="0">
      <pane xSplit="1" ySplit="5" topLeftCell="B6" activePane="bottomRight" state="frozen"/>
      <selection pane="topRight" activeCell="B1" sqref="B1"/>
      <selection pane="bottomLeft" activeCell="A6" sqref="A6"/>
      <selection pane="bottomRight" activeCell="G1" sqref="G1"/>
    </sheetView>
  </sheetViews>
  <sheetFormatPr defaultColWidth="8.5703125" defaultRowHeight="12.75" x14ac:dyDescent="0.2"/>
  <cols>
    <col min="1" max="1" width="48.28515625" style="1" customWidth="1"/>
    <col min="2" max="8" width="22.7109375" style="3" bestFit="1" customWidth="1"/>
    <col min="9" max="10" width="22.7109375" style="3" customWidth="1"/>
    <col min="11" max="27" width="22.7109375" style="3" hidden="1" customWidth="1"/>
    <col min="28" max="28" width="51.28515625" style="3" customWidth="1"/>
    <col min="29" max="29" width="59.42578125" style="1" customWidth="1"/>
    <col min="30" max="30" width="8.5703125" style="3"/>
    <col min="31" max="31" width="7.7109375" style="3" customWidth="1"/>
    <col min="32" max="32" width="8.5703125" style="3"/>
    <col min="33" max="33" width="44.7109375" style="3" customWidth="1"/>
    <col min="34" max="36" width="8.7109375" style="3"/>
    <col min="37" max="37" width="13" style="3" customWidth="1"/>
    <col min="38" max="16384" width="8.5703125" style="3"/>
  </cols>
  <sheetData>
    <row r="1" spans="1:33" ht="105" customHeight="1" thickTop="1" thickBot="1" x14ac:dyDescent="0.25">
      <c r="A1" s="159" t="str">
        <f>IF('Company Information'!$B$8&lt;&gt;"","Company:  "&amp;'Company Information'!$B$8, "Company: "&amp;"No Entry")</f>
        <v>Company:  Gathering &amp; Boosting Example Company</v>
      </c>
      <c r="B1" s="318" t="s">
        <v>58</v>
      </c>
      <c r="C1" s="319"/>
      <c r="D1" s="319"/>
      <c r="E1" s="320"/>
      <c r="F1" s="160"/>
      <c r="G1" s="160"/>
      <c r="H1" s="161"/>
      <c r="I1" s="161"/>
      <c r="J1" s="161"/>
      <c r="K1" s="161"/>
      <c r="L1" s="161"/>
      <c r="M1" s="161"/>
      <c r="N1" s="161"/>
      <c r="O1" s="161"/>
      <c r="P1" s="161"/>
      <c r="Q1" s="161"/>
      <c r="R1" s="161"/>
      <c r="S1" s="161"/>
      <c r="T1" s="161"/>
      <c r="U1" s="161"/>
      <c r="V1" s="161"/>
      <c r="W1" s="161"/>
      <c r="X1" s="161"/>
      <c r="Y1" s="161"/>
      <c r="Z1" s="161"/>
      <c r="AA1" s="161"/>
      <c r="AB1" s="162" t="s">
        <v>59</v>
      </c>
      <c r="AC1" s="163"/>
    </row>
    <row r="2" spans="1:33" ht="21.75" customHeight="1" thickTop="1" x14ac:dyDescent="0.25">
      <c r="A2" s="323" t="s">
        <v>60</v>
      </c>
      <c r="B2" s="324"/>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164"/>
      <c r="AC2" s="165"/>
    </row>
    <row r="3" spans="1:33" ht="18" x14ac:dyDescent="0.25">
      <c r="A3" s="166" t="s">
        <v>61</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8"/>
      <c r="AC3" s="169"/>
    </row>
    <row r="4" spans="1:33" x14ac:dyDescent="0.2">
      <c r="A4" s="170" t="s">
        <v>62</v>
      </c>
      <c r="B4" s="329" t="s">
        <v>63</v>
      </c>
      <c r="C4" s="329"/>
      <c r="D4" s="329"/>
      <c r="E4" s="329"/>
      <c r="F4" s="329"/>
      <c r="G4" s="329"/>
      <c r="H4" s="329"/>
      <c r="I4" s="329"/>
      <c r="J4" s="329"/>
      <c r="K4" s="329"/>
      <c r="L4" s="329"/>
      <c r="M4" s="329"/>
      <c r="N4" s="329"/>
      <c r="O4" s="329"/>
      <c r="P4" s="329"/>
      <c r="Q4" s="329"/>
      <c r="R4" s="329"/>
      <c r="S4" s="329"/>
      <c r="T4" s="329"/>
      <c r="U4" s="329"/>
      <c r="V4" s="329"/>
      <c r="W4" s="329"/>
      <c r="X4" s="329"/>
      <c r="Y4" s="329"/>
      <c r="Z4" s="329"/>
      <c r="AA4" s="329"/>
      <c r="AB4" s="328" t="s">
        <v>64</v>
      </c>
      <c r="AC4" s="315" t="s">
        <v>65</v>
      </c>
    </row>
    <row r="5" spans="1:33" x14ac:dyDescent="0.2">
      <c r="A5" s="170"/>
      <c r="B5" s="171" t="str" cm="1">
        <f t="array" ref="B5:AA5">TRANSPOSE('Company Information'!B11:B36)</f>
        <v>"GHGRP Facility Name"</v>
      </c>
      <c r="C5" s="171" t="str">
        <v>"GHGRP Facility Name"</v>
      </c>
      <c r="D5" s="171" t="str">
        <v>"GHGRP Facility Name"</v>
      </c>
      <c r="E5" s="171" t="str">
        <v>"GHGRP Facility Name"</v>
      </c>
      <c r="F5" s="171" t="str">
        <v>"GHGRP Facility Name"</v>
      </c>
      <c r="G5" s="171" t="str">
        <v>"GHGRP Facility Name"</v>
      </c>
      <c r="H5" s="171" t="str">
        <v>"GHGRP Facility Name"</v>
      </c>
      <c r="I5" s="171" t="str">
        <v>"GHGRP Facility Name"</v>
      </c>
      <c r="J5" s="171" t="str">
        <v>"GHGRP Facility Name"</v>
      </c>
      <c r="K5" s="171" t="str">
        <v>"GHGRP Facility Name"</v>
      </c>
      <c r="L5" s="171" t="str">
        <v>"GHGRP Facility Name"</v>
      </c>
      <c r="M5" s="171" t="str">
        <v>"GHGRP Facility Name"</v>
      </c>
      <c r="N5" s="171" t="str">
        <v>"GHGRP Facility Name"</v>
      </c>
      <c r="O5" s="171" t="str">
        <v>"GHGRP Facility Name"</v>
      </c>
      <c r="P5" s="171" t="str">
        <v>"GHGRP Facility Name"</v>
      </c>
      <c r="Q5" s="171" t="str">
        <v>"GHGRP Facility Name"</v>
      </c>
      <c r="R5" s="171" t="str">
        <v>"GHGRP Facility Name"</v>
      </c>
      <c r="S5" s="171" t="str">
        <v>"GHGRP Facility Name"</v>
      </c>
      <c r="T5" s="171" t="str">
        <v>"GHGRP Facility Name"</v>
      </c>
      <c r="U5" s="171" t="str">
        <v>"GHGRP Facility Name"</v>
      </c>
      <c r="V5" s="171" t="str">
        <v>"GHGRP Facility Name"</v>
      </c>
      <c r="W5" s="171" t="str">
        <v>"GHGRP Facility Name"</v>
      </c>
      <c r="X5" s="171" t="str">
        <v>"GHGRP Facility Name"</v>
      </c>
      <c r="Y5" s="171" t="str">
        <v>"GHGRP Facility Name"</v>
      </c>
      <c r="Z5" s="171" t="str">
        <v>"GHGRP Facility Name"</v>
      </c>
      <c r="AA5" s="171" t="str">
        <v>"GHGRP Facility Name"</v>
      </c>
      <c r="AB5" s="328"/>
      <c r="AC5" s="315"/>
      <c r="AG5" s="172"/>
    </row>
    <row r="6" spans="1:33" s="4" customFormat="1" ht="25.5" x14ac:dyDescent="0.25">
      <c r="A6" s="173" t="s">
        <v>66</v>
      </c>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74" t="s">
        <v>67</v>
      </c>
      <c r="AC6" s="175" t="s">
        <v>68</v>
      </c>
    </row>
    <row r="7" spans="1:33" ht="15" x14ac:dyDescent="0.25">
      <c r="A7" s="176" t="s">
        <v>69</v>
      </c>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74" t="s">
        <v>67</v>
      </c>
      <c r="AC7" s="175" t="s">
        <v>68</v>
      </c>
      <c r="AG7" s="177"/>
    </row>
    <row r="8" spans="1:33" ht="25.5" x14ac:dyDescent="0.25">
      <c r="A8" s="173" t="s">
        <v>70</v>
      </c>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74" t="s">
        <v>67</v>
      </c>
      <c r="AC8" s="175" t="s">
        <v>68</v>
      </c>
      <c r="AG8" s="177"/>
    </row>
    <row r="9" spans="1:33" ht="15" x14ac:dyDescent="0.25">
      <c r="A9" s="176" t="s">
        <v>71</v>
      </c>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74" t="s">
        <v>67</v>
      </c>
      <c r="AC9" s="175" t="s">
        <v>68</v>
      </c>
      <c r="AG9" s="177"/>
    </row>
    <row r="10" spans="1:33" ht="15" x14ac:dyDescent="0.25">
      <c r="A10" s="176" t="s">
        <v>72</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74" t="s">
        <v>67</v>
      </c>
      <c r="AC10" s="175" t="s">
        <v>68</v>
      </c>
      <c r="AG10" s="177"/>
    </row>
    <row r="11" spans="1:33" ht="15" x14ac:dyDescent="0.25">
      <c r="A11" s="178" t="s">
        <v>73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74" t="s">
        <v>67</v>
      </c>
      <c r="AC11" s="175" t="s">
        <v>68</v>
      </c>
      <c r="AG11" s="177"/>
    </row>
    <row r="12" spans="1:33" ht="15" x14ac:dyDescent="0.25">
      <c r="A12" s="176" t="s">
        <v>74</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74" t="s">
        <v>67</v>
      </c>
      <c r="AC12" s="175" t="s">
        <v>68</v>
      </c>
      <c r="AG12" s="177"/>
    </row>
    <row r="13" spans="1:33" ht="15" x14ac:dyDescent="0.25">
      <c r="A13" s="176" t="s">
        <v>75</v>
      </c>
      <c r="B13" s="105"/>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74" t="s">
        <v>67</v>
      </c>
      <c r="AC13" s="175" t="s">
        <v>68</v>
      </c>
      <c r="AG13" s="177"/>
    </row>
    <row r="14" spans="1:33" ht="25.5" x14ac:dyDescent="0.25">
      <c r="A14" s="173" t="s">
        <v>76</v>
      </c>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74" t="s">
        <v>67</v>
      </c>
      <c r="AC14" s="175" t="s">
        <v>68</v>
      </c>
      <c r="AG14" s="177"/>
    </row>
    <row r="15" spans="1:33" ht="15" x14ac:dyDescent="0.25">
      <c r="A15" s="176" t="s">
        <v>77</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74" t="s">
        <v>67</v>
      </c>
      <c r="AC15" s="175" t="s">
        <v>68</v>
      </c>
      <c r="AG15" s="177"/>
    </row>
    <row r="16" spans="1:33" ht="15" x14ac:dyDescent="0.25">
      <c r="A16" s="176" t="s">
        <v>78</v>
      </c>
      <c r="B16" s="105"/>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74" t="s">
        <v>67</v>
      </c>
      <c r="AC16" s="175" t="s">
        <v>68</v>
      </c>
      <c r="AG16" s="177"/>
    </row>
    <row r="17" spans="1:33" ht="15" x14ac:dyDescent="0.25">
      <c r="A17" s="173" t="s">
        <v>79</v>
      </c>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74" t="s">
        <v>67</v>
      </c>
      <c r="AC17" s="175" t="s">
        <v>68</v>
      </c>
      <c r="AG17" s="177"/>
    </row>
    <row r="18" spans="1:33" ht="15" x14ac:dyDescent="0.25">
      <c r="A18" s="176" t="s">
        <v>80</v>
      </c>
      <c r="B18" s="105"/>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74" t="s">
        <v>67</v>
      </c>
      <c r="AC18" s="175" t="s">
        <v>68</v>
      </c>
      <c r="AG18" s="177"/>
    </row>
    <row r="19" spans="1:33" ht="26.25" thickBot="1" x14ac:dyDescent="0.3">
      <c r="A19" s="176" t="s">
        <v>81</v>
      </c>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74" t="s">
        <v>67</v>
      </c>
      <c r="AC19" s="175" t="s">
        <v>68</v>
      </c>
      <c r="AG19" s="177"/>
    </row>
    <row r="20" spans="1:33" ht="39.75" thickBot="1" x14ac:dyDescent="0.3">
      <c r="A20" s="176" t="s">
        <v>82</v>
      </c>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74" t="s">
        <v>67</v>
      </c>
      <c r="AC20" s="175" t="s">
        <v>68</v>
      </c>
      <c r="AG20" s="179" t="s">
        <v>83</v>
      </c>
    </row>
    <row r="21" spans="1:33" ht="25.5" customHeight="1" thickBot="1" x14ac:dyDescent="0.25">
      <c r="A21" s="180" t="s">
        <v>84</v>
      </c>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316" t="s">
        <v>85</v>
      </c>
      <c r="AC21" s="317"/>
      <c r="AG21" s="181">
        <f>SUM(B21:AA21)</f>
        <v>0</v>
      </c>
    </row>
    <row r="22" spans="1:33" ht="14.25" thickTop="1" thickBot="1" x14ac:dyDescent="0.25">
      <c r="A22" s="182"/>
      <c r="B22" s="183"/>
      <c r="C22" s="183"/>
      <c r="D22" s="183"/>
      <c r="E22" s="183"/>
      <c r="F22" s="183"/>
      <c r="G22" s="183"/>
      <c r="H22" s="183"/>
      <c r="I22" s="183"/>
      <c r="J22" s="183"/>
      <c r="K22" s="183"/>
      <c r="L22" s="183"/>
      <c r="M22" s="183"/>
      <c r="N22" s="183"/>
      <c r="O22" s="183"/>
      <c r="P22" s="183"/>
      <c r="Q22" s="183"/>
      <c r="R22" s="183"/>
      <c r="S22" s="183"/>
      <c r="T22" s="183"/>
      <c r="U22" s="183"/>
      <c r="V22" s="183"/>
      <c r="W22" s="183"/>
      <c r="X22" s="183"/>
      <c r="Y22" s="183"/>
      <c r="Z22" s="183"/>
      <c r="AA22" s="183"/>
      <c r="AB22" s="1"/>
      <c r="AC22" s="3"/>
    </row>
    <row r="23" spans="1:33" ht="21.75" thickTop="1" thickBot="1" x14ac:dyDescent="0.25">
      <c r="A23" s="330" t="s">
        <v>86</v>
      </c>
      <c r="B23" s="331"/>
      <c r="C23" s="331"/>
      <c r="D23" s="331"/>
      <c r="E23" s="331"/>
      <c r="F23" s="331"/>
      <c r="G23" s="331"/>
      <c r="H23" s="331"/>
      <c r="I23" s="331"/>
      <c r="J23" s="331"/>
      <c r="K23" s="331"/>
      <c r="L23" s="331"/>
      <c r="M23" s="331"/>
      <c r="N23" s="331"/>
      <c r="O23" s="331"/>
      <c r="P23" s="331"/>
      <c r="Q23" s="331"/>
      <c r="R23" s="331"/>
      <c r="S23" s="331"/>
      <c r="T23" s="331"/>
      <c r="U23" s="331"/>
      <c r="V23" s="331"/>
      <c r="W23" s="331"/>
      <c r="X23" s="331"/>
      <c r="Y23" s="331"/>
      <c r="Z23" s="331"/>
      <c r="AA23" s="332"/>
      <c r="AB23" s="184"/>
      <c r="AC23" s="3"/>
    </row>
    <row r="24" spans="1:33" ht="19.5" thickTop="1" thickBot="1" x14ac:dyDescent="0.3">
      <c r="A24" s="185" t="s">
        <v>87</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186"/>
      <c r="AC24" s="3"/>
    </row>
    <row r="25" spans="1:33" ht="39" thickTop="1" x14ac:dyDescent="0.2">
      <c r="A25" s="170" t="s">
        <v>62</v>
      </c>
      <c r="B25" s="333" t="s">
        <v>88</v>
      </c>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5"/>
      <c r="AB25" s="187" t="s">
        <v>89</v>
      </c>
      <c r="AC25" s="3"/>
      <c r="AG25" s="188" t="s">
        <v>90</v>
      </c>
    </row>
    <row r="26" spans="1:33" x14ac:dyDescent="0.2">
      <c r="A26" s="170"/>
      <c r="B26" s="171" t="str">
        <f>+B$5</f>
        <v>"GHGRP Facility Name"</v>
      </c>
      <c r="C26" s="171" t="str">
        <f t="shared" ref="C26:Z26" si="0">+C$5</f>
        <v>"GHGRP Facility Name"</v>
      </c>
      <c r="D26" s="171" t="str">
        <f t="shared" si="0"/>
        <v>"GHGRP Facility Name"</v>
      </c>
      <c r="E26" s="171" t="str">
        <f t="shared" si="0"/>
        <v>"GHGRP Facility Name"</v>
      </c>
      <c r="F26" s="171" t="str">
        <f t="shared" si="0"/>
        <v>"GHGRP Facility Name"</v>
      </c>
      <c r="G26" s="171" t="str">
        <f t="shared" si="0"/>
        <v>"GHGRP Facility Name"</v>
      </c>
      <c r="H26" s="171" t="str">
        <f t="shared" si="0"/>
        <v>"GHGRP Facility Name"</v>
      </c>
      <c r="I26" s="171" t="str">
        <f t="shared" si="0"/>
        <v>"GHGRP Facility Name"</v>
      </c>
      <c r="J26" s="171" t="str">
        <f t="shared" si="0"/>
        <v>"GHGRP Facility Name"</v>
      </c>
      <c r="K26" s="171" t="str">
        <f t="shared" si="0"/>
        <v>"GHGRP Facility Name"</v>
      </c>
      <c r="L26" s="171" t="str">
        <f t="shared" si="0"/>
        <v>"GHGRP Facility Name"</v>
      </c>
      <c r="M26" s="171" t="str">
        <f t="shared" si="0"/>
        <v>"GHGRP Facility Name"</v>
      </c>
      <c r="N26" s="171" t="str">
        <f t="shared" si="0"/>
        <v>"GHGRP Facility Name"</v>
      </c>
      <c r="O26" s="171" t="str">
        <f t="shared" si="0"/>
        <v>"GHGRP Facility Name"</v>
      </c>
      <c r="P26" s="171" t="str">
        <f t="shared" si="0"/>
        <v>"GHGRP Facility Name"</v>
      </c>
      <c r="Q26" s="171" t="str">
        <f t="shared" si="0"/>
        <v>"GHGRP Facility Name"</v>
      </c>
      <c r="R26" s="171" t="str">
        <f t="shared" si="0"/>
        <v>"GHGRP Facility Name"</v>
      </c>
      <c r="S26" s="171" t="str">
        <f t="shared" si="0"/>
        <v>"GHGRP Facility Name"</v>
      </c>
      <c r="T26" s="171" t="str">
        <f t="shared" si="0"/>
        <v>"GHGRP Facility Name"</v>
      </c>
      <c r="U26" s="171" t="str">
        <f t="shared" si="0"/>
        <v>"GHGRP Facility Name"</v>
      </c>
      <c r="V26" s="171" t="str">
        <f t="shared" si="0"/>
        <v>"GHGRP Facility Name"</v>
      </c>
      <c r="W26" s="171" t="str">
        <f t="shared" si="0"/>
        <v>"GHGRP Facility Name"</v>
      </c>
      <c r="X26" s="171" t="str">
        <f t="shared" si="0"/>
        <v>"GHGRP Facility Name"</v>
      </c>
      <c r="Y26" s="171" t="str">
        <f t="shared" si="0"/>
        <v>"GHGRP Facility Name"</v>
      </c>
      <c r="Z26" s="171" t="str">
        <f t="shared" si="0"/>
        <v>"GHGRP Facility Name"</v>
      </c>
      <c r="AA26" s="171" t="str">
        <f t="shared" ref="AA26" si="1">+AA$5</f>
        <v>"GHGRP Facility Name"</v>
      </c>
      <c r="AB26" s="187"/>
      <c r="AC26" s="3"/>
      <c r="AG26" s="189"/>
    </row>
    <row r="27" spans="1:33" s="4" customFormat="1" ht="13.5" x14ac:dyDescent="0.2">
      <c r="A27" s="64" t="s">
        <v>91</v>
      </c>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90" t="s">
        <v>92</v>
      </c>
      <c r="AG27" s="189">
        <f t="shared" ref="AG27:AG28" si="2">SUM(B27:AA27)</f>
        <v>0</v>
      </c>
    </row>
    <row r="28" spans="1:33" s="4" customFormat="1" ht="27" thickBot="1" x14ac:dyDescent="0.25">
      <c r="A28" s="191" t="s">
        <v>93</v>
      </c>
      <c r="B28" s="107"/>
      <c r="C28" s="108"/>
      <c r="D28" s="107"/>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92" t="s">
        <v>94</v>
      </c>
      <c r="AG28" s="189">
        <f t="shared" si="2"/>
        <v>0</v>
      </c>
    </row>
    <row r="29" spans="1:33" s="4" customFormat="1" ht="14.25" thickTop="1" thickBot="1" x14ac:dyDescent="0.25">
      <c r="A29" s="193"/>
      <c r="B29" s="194"/>
      <c r="C29" s="195"/>
      <c r="D29" s="194"/>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51"/>
    </row>
    <row r="30" spans="1:33" ht="21.75" customHeight="1" thickTop="1" thickBot="1" x14ac:dyDescent="0.35">
      <c r="A30" s="302" t="s">
        <v>95</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4"/>
      <c r="AB30" s="196"/>
      <c r="AC30" s="184"/>
    </row>
    <row r="31" spans="1:33" ht="19.5" thickTop="1" thickBot="1" x14ac:dyDescent="0.3">
      <c r="A31" s="185" t="s">
        <v>96</v>
      </c>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6"/>
      <c r="AC31" s="197"/>
    </row>
    <row r="32" spans="1:33" ht="51.75" thickTop="1" x14ac:dyDescent="0.2">
      <c r="A32" s="170" t="s">
        <v>62</v>
      </c>
      <c r="B32" s="333" t="s">
        <v>63</v>
      </c>
      <c r="C32" s="334"/>
      <c r="D32" s="334"/>
      <c r="E32" s="334"/>
      <c r="F32" s="334"/>
      <c r="G32" s="334"/>
      <c r="H32" s="334"/>
      <c r="I32" s="334"/>
      <c r="J32" s="334"/>
      <c r="K32" s="334"/>
      <c r="L32" s="334"/>
      <c r="M32" s="334"/>
      <c r="N32" s="334"/>
      <c r="O32" s="334"/>
      <c r="P32" s="334"/>
      <c r="Q32" s="334"/>
      <c r="R32" s="334"/>
      <c r="S32" s="334"/>
      <c r="T32" s="334"/>
      <c r="U32" s="334"/>
      <c r="V32" s="334"/>
      <c r="W32" s="334"/>
      <c r="X32" s="334"/>
      <c r="Y32" s="334"/>
      <c r="Z32" s="334"/>
      <c r="AA32" s="334"/>
      <c r="AB32" s="43" t="s">
        <v>97</v>
      </c>
      <c r="AC32" s="198" t="s">
        <v>98</v>
      </c>
      <c r="AG32" s="188" t="s">
        <v>99</v>
      </c>
    </row>
    <row r="33" spans="1:33" ht="25.5" x14ac:dyDescent="0.2">
      <c r="A33" s="170"/>
      <c r="B33" s="171" t="str">
        <f>+B$5</f>
        <v>"GHGRP Facility Name"</v>
      </c>
      <c r="C33" s="171" t="str">
        <f t="shared" ref="C33:AA33" si="3">+C$5</f>
        <v>"GHGRP Facility Name"</v>
      </c>
      <c r="D33" s="171" t="str">
        <f t="shared" si="3"/>
        <v>"GHGRP Facility Name"</v>
      </c>
      <c r="E33" s="171" t="str">
        <f t="shared" si="3"/>
        <v>"GHGRP Facility Name"</v>
      </c>
      <c r="F33" s="171" t="str">
        <f t="shared" si="3"/>
        <v>"GHGRP Facility Name"</v>
      </c>
      <c r="G33" s="171" t="str">
        <f t="shared" si="3"/>
        <v>"GHGRP Facility Name"</v>
      </c>
      <c r="H33" s="171" t="str">
        <f t="shared" si="3"/>
        <v>"GHGRP Facility Name"</v>
      </c>
      <c r="I33" s="171" t="str">
        <f t="shared" si="3"/>
        <v>"GHGRP Facility Name"</v>
      </c>
      <c r="J33" s="171" t="str">
        <f t="shared" si="3"/>
        <v>"GHGRP Facility Name"</v>
      </c>
      <c r="K33" s="171" t="str">
        <f t="shared" si="3"/>
        <v>"GHGRP Facility Name"</v>
      </c>
      <c r="L33" s="171" t="str">
        <f t="shared" si="3"/>
        <v>"GHGRP Facility Name"</v>
      </c>
      <c r="M33" s="171" t="str">
        <f t="shared" si="3"/>
        <v>"GHGRP Facility Name"</v>
      </c>
      <c r="N33" s="171" t="str">
        <f t="shared" si="3"/>
        <v>"GHGRP Facility Name"</v>
      </c>
      <c r="O33" s="171" t="str">
        <f t="shared" si="3"/>
        <v>"GHGRP Facility Name"</v>
      </c>
      <c r="P33" s="171" t="str">
        <f t="shared" si="3"/>
        <v>"GHGRP Facility Name"</v>
      </c>
      <c r="Q33" s="171" t="str">
        <f t="shared" si="3"/>
        <v>"GHGRP Facility Name"</v>
      </c>
      <c r="R33" s="171" t="str">
        <f t="shared" si="3"/>
        <v>"GHGRP Facility Name"</v>
      </c>
      <c r="S33" s="171" t="str">
        <f t="shared" si="3"/>
        <v>"GHGRP Facility Name"</v>
      </c>
      <c r="T33" s="171" t="str">
        <f t="shared" si="3"/>
        <v>"GHGRP Facility Name"</v>
      </c>
      <c r="U33" s="171" t="str">
        <f t="shared" si="3"/>
        <v>"GHGRP Facility Name"</v>
      </c>
      <c r="V33" s="171" t="str">
        <f t="shared" si="3"/>
        <v>"GHGRP Facility Name"</v>
      </c>
      <c r="W33" s="171" t="str">
        <f t="shared" si="3"/>
        <v>"GHGRP Facility Name"</v>
      </c>
      <c r="X33" s="171" t="str">
        <f t="shared" si="3"/>
        <v>"GHGRP Facility Name"</v>
      </c>
      <c r="Y33" s="171" t="str">
        <f t="shared" si="3"/>
        <v>"GHGRP Facility Name"</v>
      </c>
      <c r="Z33" s="171" t="str">
        <f t="shared" si="3"/>
        <v>"GHGRP Facility Name"</v>
      </c>
      <c r="AA33" s="171" t="str">
        <f t="shared" si="3"/>
        <v>"GHGRP Facility Name"</v>
      </c>
      <c r="AB33" s="43"/>
      <c r="AC33" s="199" t="s">
        <v>100</v>
      </c>
      <c r="AG33" s="189"/>
    </row>
    <row r="34" spans="1:33" x14ac:dyDescent="0.2">
      <c r="A34" s="64" t="s">
        <v>101</v>
      </c>
      <c r="B34" s="200">
        <f>B27*'Emission Factor References'!$D$17/1000</f>
        <v>0</v>
      </c>
      <c r="C34" s="200">
        <f>C27*'Emission Factor References'!$D$17/1000</f>
        <v>0</v>
      </c>
      <c r="D34" s="200">
        <f>D27*'Emission Factor References'!$D$17/1000</f>
        <v>0</v>
      </c>
      <c r="E34" s="200">
        <f>E27*'Emission Factor References'!$D$17/1000</f>
        <v>0</v>
      </c>
      <c r="F34" s="200">
        <f>F27*'Emission Factor References'!$D$17/1000</f>
        <v>0</v>
      </c>
      <c r="G34" s="200">
        <f>G27*'Emission Factor References'!$D$17/1000</f>
        <v>0</v>
      </c>
      <c r="H34" s="200">
        <f>H27*'Emission Factor References'!$D$17/1000</f>
        <v>0</v>
      </c>
      <c r="I34" s="200">
        <f>I27*'Emission Factor References'!$D$17/1000</f>
        <v>0</v>
      </c>
      <c r="J34" s="200">
        <f>J27*'Emission Factor References'!$D$17/1000</f>
        <v>0</v>
      </c>
      <c r="K34" s="200">
        <f>K27*'Emission Factor References'!$D$17/1000</f>
        <v>0</v>
      </c>
      <c r="L34" s="200">
        <f>L27*'Emission Factor References'!$D$17/1000</f>
        <v>0</v>
      </c>
      <c r="M34" s="200">
        <f>M27*'Emission Factor References'!$D$17/1000</f>
        <v>0</v>
      </c>
      <c r="N34" s="200">
        <f>N27*'Emission Factor References'!$D$17/1000</f>
        <v>0</v>
      </c>
      <c r="O34" s="200">
        <f>O27*'Emission Factor References'!$D$17/1000</f>
        <v>0</v>
      </c>
      <c r="P34" s="200">
        <f>P27*'Emission Factor References'!$D$17/1000</f>
        <v>0</v>
      </c>
      <c r="Q34" s="200">
        <f>Q27*'Emission Factor References'!$D$17/1000</f>
        <v>0</v>
      </c>
      <c r="R34" s="200">
        <f>R27*'Emission Factor References'!$D$17/1000</f>
        <v>0</v>
      </c>
      <c r="S34" s="200">
        <f>S27*'Emission Factor References'!$D$17/1000</f>
        <v>0</v>
      </c>
      <c r="T34" s="200">
        <f>T27*'Emission Factor References'!$D$17/1000</f>
        <v>0</v>
      </c>
      <c r="U34" s="200">
        <f>U27*'Emission Factor References'!$D$17/1000</f>
        <v>0</v>
      </c>
      <c r="V34" s="200">
        <f>V27*'Emission Factor References'!$D$17/1000</f>
        <v>0</v>
      </c>
      <c r="W34" s="200">
        <f>W27*'Emission Factor References'!$D$17/1000</f>
        <v>0</v>
      </c>
      <c r="X34" s="200">
        <f>X27*'Emission Factor References'!$D$17/1000</f>
        <v>0</v>
      </c>
      <c r="Y34" s="200">
        <f>Y27*'Emission Factor References'!$D$17/1000</f>
        <v>0</v>
      </c>
      <c r="Z34" s="200">
        <f>Z27*'Emission Factor References'!$D$17/1000</f>
        <v>0</v>
      </c>
      <c r="AA34" s="200">
        <f>AA27*'Emission Factor References'!$D$17/1000</f>
        <v>0</v>
      </c>
      <c r="AB34" s="201" t="str">
        <f>ROUND('Emission Factor References'!$D$17,2)&amp;" "&amp;'Emission Factor References'!$E$17</f>
        <v>172.03 kg CH4/compressor</v>
      </c>
      <c r="AC34" s="202" t="s">
        <v>102</v>
      </c>
      <c r="AG34" s="189">
        <f t="shared" ref="AG34:AG36" si="4">SUM(B34:AA34)</f>
        <v>0</v>
      </c>
    </row>
    <row r="35" spans="1:33" ht="25.5" x14ac:dyDescent="0.2">
      <c r="A35" s="64" t="s">
        <v>103</v>
      </c>
      <c r="B35" s="200">
        <f>B28*'Emission Factor References'!$D$18/1000</f>
        <v>0</v>
      </c>
      <c r="C35" s="200">
        <f>C28*'Emission Factor References'!$D$18/1000</f>
        <v>0</v>
      </c>
      <c r="D35" s="200">
        <f>D28*'Emission Factor References'!$D$18/1000</f>
        <v>0</v>
      </c>
      <c r="E35" s="200">
        <f>E28*'Emission Factor References'!$D$18/1000</f>
        <v>0</v>
      </c>
      <c r="F35" s="200">
        <f>F28*'Emission Factor References'!$D$18/1000</f>
        <v>0</v>
      </c>
      <c r="G35" s="200">
        <f>G28*'Emission Factor References'!$D$18/1000</f>
        <v>0</v>
      </c>
      <c r="H35" s="200">
        <f>H28*'Emission Factor References'!$D$18/1000</f>
        <v>0</v>
      </c>
      <c r="I35" s="200">
        <f>I28*'Emission Factor References'!$D$18/1000</f>
        <v>0</v>
      </c>
      <c r="J35" s="200">
        <f>J28*'Emission Factor References'!$D$18/1000</f>
        <v>0</v>
      </c>
      <c r="K35" s="200">
        <f>K28*'Emission Factor References'!$D$18/1000</f>
        <v>0</v>
      </c>
      <c r="L35" s="200">
        <f>L28*'Emission Factor References'!$D$18/1000</f>
        <v>0</v>
      </c>
      <c r="M35" s="200">
        <f>M28*'Emission Factor References'!$D$18/1000</f>
        <v>0</v>
      </c>
      <c r="N35" s="200">
        <f>N28*'Emission Factor References'!$D$18/1000</f>
        <v>0</v>
      </c>
      <c r="O35" s="200">
        <f>O28*'Emission Factor References'!$D$18/1000</f>
        <v>0</v>
      </c>
      <c r="P35" s="200">
        <f>P28*'Emission Factor References'!$D$18/1000</f>
        <v>0</v>
      </c>
      <c r="Q35" s="200">
        <f>Q28*'Emission Factor References'!$D$18/1000</f>
        <v>0</v>
      </c>
      <c r="R35" s="200">
        <f>R28*'Emission Factor References'!$D$18/1000</f>
        <v>0</v>
      </c>
      <c r="S35" s="200">
        <f>S28*'Emission Factor References'!$D$18/1000</f>
        <v>0</v>
      </c>
      <c r="T35" s="200">
        <f>T28*'Emission Factor References'!$D$18/1000</f>
        <v>0</v>
      </c>
      <c r="U35" s="200">
        <f>U28*'Emission Factor References'!$D$18/1000</f>
        <v>0</v>
      </c>
      <c r="V35" s="200">
        <f>V28*'Emission Factor References'!$D$18/1000</f>
        <v>0</v>
      </c>
      <c r="W35" s="200">
        <f>W28*'Emission Factor References'!$D$18/1000</f>
        <v>0</v>
      </c>
      <c r="X35" s="200">
        <f>X28*'Emission Factor References'!$D$18/1000</f>
        <v>0</v>
      </c>
      <c r="Y35" s="200">
        <f>Y28*'Emission Factor References'!$D$18/1000</f>
        <v>0</v>
      </c>
      <c r="Z35" s="200">
        <f>Z28*'Emission Factor References'!$D$18/1000</f>
        <v>0</v>
      </c>
      <c r="AA35" s="200">
        <f>AA28*'Emission Factor References'!$D$18/1000</f>
        <v>0</v>
      </c>
      <c r="AB35" s="201" t="str">
        <f>ROUND('Emission Factor References'!$D$18,2)&amp;" "&amp;'Emission Factor References'!$E$18</f>
        <v>13.65 kg CH4/mile</v>
      </c>
      <c r="AC35" s="202" t="s">
        <v>104</v>
      </c>
      <c r="AG35" s="189">
        <f t="shared" si="4"/>
        <v>0</v>
      </c>
    </row>
    <row r="36" spans="1:33" ht="13.5" thickBot="1" x14ac:dyDescent="0.25">
      <c r="A36" s="203" t="s">
        <v>105</v>
      </c>
      <c r="B36" s="204">
        <f>SUM(B34:B35)</f>
        <v>0</v>
      </c>
      <c r="C36" s="204">
        <f t="shared" ref="C36:AA36" si="5">SUM(C34:C35)</f>
        <v>0</v>
      </c>
      <c r="D36" s="204">
        <f t="shared" si="5"/>
        <v>0</v>
      </c>
      <c r="E36" s="204">
        <f t="shared" si="5"/>
        <v>0</v>
      </c>
      <c r="F36" s="204">
        <f t="shared" si="5"/>
        <v>0</v>
      </c>
      <c r="G36" s="204">
        <f t="shared" si="5"/>
        <v>0</v>
      </c>
      <c r="H36" s="204">
        <f t="shared" si="5"/>
        <v>0</v>
      </c>
      <c r="I36" s="204">
        <f t="shared" ref="I36:Z36" si="6">SUM(I34:I35)</f>
        <v>0</v>
      </c>
      <c r="J36" s="204">
        <f t="shared" si="6"/>
        <v>0</v>
      </c>
      <c r="K36" s="204">
        <f t="shared" si="6"/>
        <v>0</v>
      </c>
      <c r="L36" s="204">
        <f t="shared" si="6"/>
        <v>0</v>
      </c>
      <c r="M36" s="204">
        <f t="shared" si="6"/>
        <v>0</v>
      </c>
      <c r="N36" s="204">
        <f t="shared" si="6"/>
        <v>0</v>
      </c>
      <c r="O36" s="204">
        <f t="shared" si="6"/>
        <v>0</v>
      </c>
      <c r="P36" s="204">
        <f t="shared" si="6"/>
        <v>0</v>
      </c>
      <c r="Q36" s="204">
        <f t="shared" si="6"/>
        <v>0</v>
      </c>
      <c r="R36" s="204">
        <f t="shared" si="6"/>
        <v>0</v>
      </c>
      <c r="S36" s="204">
        <f t="shared" si="6"/>
        <v>0</v>
      </c>
      <c r="T36" s="204">
        <f t="shared" si="6"/>
        <v>0</v>
      </c>
      <c r="U36" s="204">
        <f t="shared" si="6"/>
        <v>0</v>
      </c>
      <c r="V36" s="204">
        <f t="shared" si="6"/>
        <v>0</v>
      </c>
      <c r="W36" s="204">
        <f t="shared" si="6"/>
        <v>0</v>
      </c>
      <c r="X36" s="204">
        <f t="shared" si="6"/>
        <v>0</v>
      </c>
      <c r="Y36" s="204">
        <f t="shared" si="6"/>
        <v>0</v>
      </c>
      <c r="Z36" s="204">
        <f t="shared" si="6"/>
        <v>0</v>
      </c>
      <c r="AA36" s="204">
        <f t="shared" si="5"/>
        <v>0</v>
      </c>
      <c r="AB36" s="205"/>
      <c r="AC36" s="206"/>
      <c r="AG36" s="207">
        <f t="shared" si="4"/>
        <v>0</v>
      </c>
    </row>
    <row r="37" spans="1:33" ht="21.75" thickTop="1" thickBot="1" x14ac:dyDescent="0.35">
      <c r="A37" s="302" t="s">
        <v>106</v>
      </c>
      <c r="B37" s="303"/>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4"/>
    </row>
    <row r="38" spans="1:33" ht="39.75" thickTop="1" x14ac:dyDescent="0.25">
      <c r="A38" s="185" t="s">
        <v>107</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186"/>
      <c r="AG38" s="188" t="s">
        <v>108</v>
      </c>
    </row>
    <row r="39" spans="1:33" x14ac:dyDescent="0.2">
      <c r="B39" s="171" t="str">
        <f>+B$5</f>
        <v>"GHGRP Facility Name"</v>
      </c>
      <c r="C39" s="171" t="str">
        <f t="shared" ref="C39:AA39" si="7">+C$5</f>
        <v>"GHGRP Facility Name"</v>
      </c>
      <c r="D39" s="171" t="str">
        <f t="shared" si="7"/>
        <v>"GHGRP Facility Name"</v>
      </c>
      <c r="E39" s="171" t="str">
        <f t="shared" si="7"/>
        <v>"GHGRP Facility Name"</v>
      </c>
      <c r="F39" s="171" t="str">
        <f t="shared" si="7"/>
        <v>"GHGRP Facility Name"</v>
      </c>
      <c r="G39" s="171" t="str">
        <f t="shared" si="7"/>
        <v>"GHGRP Facility Name"</v>
      </c>
      <c r="H39" s="171" t="str">
        <f t="shared" si="7"/>
        <v>"GHGRP Facility Name"</v>
      </c>
      <c r="I39" s="171" t="str">
        <f t="shared" si="7"/>
        <v>"GHGRP Facility Name"</v>
      </c>
      <c r="J39" s="171" t="str">
        <f t="shared" si="7"/>
        <v>"GHGRP Facility Name"</v>
      </c>
      <c r="K39" s="171" t="str">
        <f t="shared" si="7"/>
        <v>"GHGRP Facility Name"</v>
      </c>
      <c r="L39" s="171" t="str">
        <f t="shared" si="7"/>
        <v>"GHGRP Facility Name"</v>
      </c>
      <c r="M39" s="171" t="str">
        <f t="shared" si="7"/>
        <v>"GHGRP Facility Name"</v>
      </c>
      <c r="N39" s="171" t="str">
        <f t="shared" si="7"/>
        <v>"GHGRP Facility Name"</v>
      </c>
      <c r="O39" s="171" t="str">
        <f t="shared" si="7"/>
        <v>"GHGRP Facility Name"</v>
      </c>
      <c r="P39" s="171" t="str">
        <f t="shared" si="7"/>
        <v>"GHGRP Facility Name"</v>
      </c>
      <c r="Q39" s="171" t="str">
        <f t="shared" si="7"/>
        <v>"GHGRP Facility Name"</v>
      </c>
      <c r="R39" s="171" t="str">
        <f t="shared" si="7"/>
        <v>"GHGRP Facility Name"</v>
      </c>
      <c r="S39" s="171" t="str">
        <f t="shared" si="7"/>
        <v>"GHGRP Facility Name"</v>
      </c>
      <c r="T39" s="171" t="str">
        <f t="shared" si="7"/>
        <v>"GHGRP Facility Name"</v>
      </c>
      <c r="U39" s="171" t="str">
        <f t="shared" si="7"/>
        <v>"GHGRP Facility Name"</v>
      </c>
      <c r="V39" s="171" t="str">
        <f t="shared" si="7"/>
        <v>"GHGRP Facility Name"</v>
      </c>
      <c r="W39" s="171" t="str">
        <f t="shared" si="7"/>
        <v>"GHGRP Facility Name"</v>
      </c>
      <c r="X39" s="171" t="str">
        <f t="shared" si="7"/>
        <v>"GHGRP Facility Name"</v>
      </c>
      <c r="Y39" s="171" t="str">
        <f t="shared" si="7"/>
        <v>"GHGRP Facility Name"</v>
      </c>
      <c r="Z39" s="171" t="str">
        <f t="shared" si="7"/>
        <v>"GHGRP Facility Name"</v>
      </c>
      <c r="AA39" s="208" t="str">
        <f t="shared" si="7"/>
        <v>"GHGRP Facility Name"</v>
      </c>
      <c r="AG39" s="189"/>
    </row>
    <row r="40" spans="1:33" ht="26.25" thickBot="1" x14ac:dyDescent="0.25">
      <c r="A40" s="209" t="s">
        <v>109</v>
      </c>
      <c r="B40" s="204">
        <f>B21+B36</f>
        <v>0</v>
      </c>
      <c r="C40" s="204">
        <f t="shared" ref="C40:AA40" si="8">C21+C36</f>
        <v>0</v>
      </c>
      <c r="D40" s="204">
        <f t="shared" si="8"/>
        <v>0</v>
      </c>
      <c r="E40" s="204">
        <f t="shared" si="8"/>
        <v>0</v>
      </c>
      <c r="F40" s="204">
        <f t="shared" si="8"/>
        <v>0</v>
      </c>
      <c r="G40" s="204">
        <f t="shared" si="8"/>
        <v>0</v>
      </c>
      <c r="H40" s="204">
        <f t="shared" si="8"/>
        <v>0</v>
      </c>
      <c r="I40" s="204">
        <f t="shared" ref="I40:Z40" si="9">I21+I36</f>
        <v>0</v>
      </c>
      <c r="J40" s="204">
        <f t="shared" si="9"/>
        <v>0</v>
      </c>
      <c r="K40" s="204">
        <f t="shared" si="9"/>
        <v>0</v>
      </c>
      <c r="L40" s="204">
        <f t="shared" si="9"/>
        <v>0</v>
      </c>
      <c r="M40" s="204">
        <f t="shared" si="9"/>
        <v>0</v>
      </c>
      <c r="N40" s="204">
        <f t="shared" si="9"/>
        <v>0</v>
      </c>
      <c r="O40" s="204">
        <f t="shared" si="9"/>
        <v>0</v>
      </c>
      <c r="P40" s="204">
        <f t="shared" si="9"/>
        <v>0</v>
      </c>
      <c r="Q40" s="204">
        <f t="shared" si="9"/>
        <v>0</v>
      </c>
      <c r="R40" s="204">
        <f t="shared" si="9"/>
        <v>0</v>
      </c>
      <c r="S40" s="204">
        <f t="shared" si="9"/>
        <v>0</v>
      </c>
      <c r="T40" s="204">
        <f t="shared" si="9"/>
        <v>0</v>
      </c>
      <c r="U40" s="204">
        <f t="shared" si="9"/>
        <v>0</v>
      </c>
      <c r="V40" s="204">
        <f t="shared" si="9"/>
        <v>0</v>
      </c>
      <c r="W40" s="204">
        <f t="shared" si="9"/>
        <v>0</v>
      </c>
      <c r="X40" s="204">
        <f t="shared" si="9"/>
        <v>0</v>
      </c>
      <c r="Y40" s="204">
        <f t="shared" si="9"/>
        <v>0</v>
      </c>
      <c r="Z40" s="204">
        <f t="shared" si="9"/>
        <v>0</v>
      </c>
      <c r="AA40" s="210">
        <f t="shared" si="8"/>
        <v>0</v>
      </c>
      <c r="AG40" s="207">
        <f>SUM(B40:AA40)</f>
        <v>0</v>
      </c>
    </row>
    <row r="41" spans="1:33" ht="14.25" thickTop="1" thickBot="1" x14ac:dyDescent="0.25">
      <c r="A41" s="2"/>
      <c r="B41" s="211"/>
      <c r="C41" s="211"/>
      <c r="D41" s="211"/>
      <c r="E41" s="211"/>
      <c r="F41" s="211"/>
      <c r="G41" s="211"/>
      <c r="H41" s="211"/>
      <c r="I41" s="211"/>
      <c r="J41" s="211"/>
      <c r="K41" s="211"/>
      <c r="L41" s="211"/>
      <c r="M41" s="211"/>
      <c r="N41" s="211"/>
      <c r="O41" s="211"/>
      <c r="P41" s="211"/>
      <c r="Q41" s="211"/>
      <c r="R41" s="211"/>
      <c r="S41" s="211"/>
      <c r="T41" s="211"/>
      <c r="U41" s="211"/>
      <c r="V41" s="211"/>
      <c r="W41" s="211"/>
      <c r="X41" s="211"/>
      <c r="Y41" s="211"/>
      <c r="Z41" s="211"/>
      <c r="AA41" s="211"/>
    </row>
    <row r="42" spans="1:33" ht="39" customHeight="1" thickTop="1" thickBot="1" x14ac:dyDescent="0.25">
      <c r="A42" s="325" t="s">
        <v>110</v>
      </c>
      <c r="B42" s="326"/>
      <c r="C42" s="326"/>
      <c r="D42" s="326"/>
      <c r="E42" s="326"/>
      <c r="F42" s="326"/>
      <c r="G42" s="326"/>
      <c r="H42" s="326"/>
      <c r="I42" s="326"/>
      <c r="J42" s="326"/>
      <c r="K42" s="326"/>
      <c r="L42" s="326"/>
      <c r="M42" s="326"/>
      <c r="N42" s="326"/>
      <c r="O42" s="326"/>
      <c r="P42" s="326"/>
      <c r="Q42" s="326"/>
      <c r="R42" s="326"/>
      <c r="S42" s="326"/>
      <c r="T42" s="326"/>
      <c r="U42" s="326"/>
      <c r="V42" s="326"/>
      <c r="W42" s="326"/>
      <c r="X42" s="326"/>
      <c r="Y42" s="326"/>
      <c r="Z42" s="326"/>
      <c r="AA42" s="327"/>
      <c r="AB42" s="184"/>
    </row>
    <row r="43" spans="1:33" ht="52.5" thickTop="1" x14ac:dyDescent="0.25">
      <c r="A43" s="185" t="s">
        <v>111</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186"/>
      <c r="AG43" s="188" t="s">
        <v>112</v>
      </c>
    </row>
    <row r="44" spans="1:33" x14ac:dyDescent="0.2">
      <c r="A44" s="170"/>
      <c r="B44" s="171" t="str">
        <f>+B$5</f>
        <v>"GHGRP Facility Name"</v>
      </c>
      <c r="C44" s="171" t="str">
        <f t="shared" ref="C44:AA44" si="10">+C$5</f>
        <v>"GHGRP Facility Name"</v>
      </c>
      <c r="D44" s="171" t="str">
        <f t="shared" si="10"/>
        <v>"GHGRP Facility Name"</v>
      </c>
      <c r="E44" s="171" t="str">
        <f t="shared" si="10"/>
        <v>"GHGRP Facility Name"</v>
      </c>
      <c r="F44" s="171" t="str">
        <f t="shared" si="10"/>
        <v>"GHGRP Facility Name"</v>
      </c>
      <c r="G44" s="171" t="str">
        <f t="shared" si="10"/>
        <v>"GHGRP Facility Name"</v>
      </c>
      <c r="H44" s="171" t="str">
        <f t="shared" si="10"/>
        <v>"GHGRP Facility Name"</v>
      </c>
      <c r="I44" s="171" t="str">
        <f t="shared" si="10"/>
        <v>"GHGRP Facility Name"</v>
      </c>
      <c r="J44" s="171" t="str">
        <f t="shared" si="10"/>
        <v>"GHGRP Facility Name"</v>
      </c>
      <c r="K44" s="171" t="str">
        <f t="shared" si="10"/>
        <v>"GHGRP Facility Name"</v>
      </c>
      <c r="L44" s="171" t="str">
        <f t="shared" si="10"/>
        <v>"GHGRP Facility Name"</v>
      </c>
      <c r="M44" s="171" t="str">
        <f t="shared" si="10"/>
        <v>"GHGRP Facility Name"</v>
      </c>
      <c r="N44" s="171" t="str">
        <f t="shared" si="10"/>
        <v>"GHGRP Facility Name"</v>
      </c>
      <c r="O44" s="171" t="str">
        <f t="shared" si="10"/>
        <v>"GHGRP Facility Name"</v>
      </c>
      <c r="P44" s="171" t="str">
        <f t="shared" si="10"/>
        <v>"GHGRP Facility Name"</v>
      </c>
      <c r="Q44" s="171" t="str">
        <f t="shared" si="10"/>
        <v>"GHGRP Facility Name"</v>
      </c>
      <c r="R44" s="171" t="str">
        <f t="shared" si="10"/>
        <v>"GHGRP Facility Name"</v>
      </c>
      <c r="S44" s="171" t="str">
        <f t="shared" si="10"/>
        <v>"GHGRP Facility Name"</v>
      </c>
      <c r="T44" s="171" t="str">
        <f t="shared" si="10"/>
        <v>"GHGRP Facility Name"</v>
      </c>
      <c r="U44" s="171" t="str">
        <f t="shared" si="10"/>
        <v>"GHGRP Facility Name"</v>
      </c>
      <c r="V44" s="171" t="str">
        <f t="shared" si="10"/>
        <v>"GHGRP Facility Name"</v>
      </c>
      <c r="W44" s="171" t="str">
        <f t="shared" si="10"/>
        <v>"GHGRP Facility Name"</v>
      </c>
      <c r="X44" s="171" t="str">
        <f t="shared" si="10"/>
        <v>"GHGRP Facility Name"</v>
      </c>
      <c r="Y44" s="171" t="str">
        <f t="shared" si="10"/>
        <v>"GHGRP Facility Name"</v>
      </c>
      <c r="Z44" s="171" t="str">
        <f t="shared" si="10"/>
        <v>"GHGRP Facility Name"</v>
      </c>
      <c r="AA44" s="171" t="str">
        <f t="shared" si="10"/>
        <v>"GHGRP Facility Name"</v>
      </c>
      <c r="AB44" s="187" t="s">
        <v>113</v>
      </c>
      <c r="AG44" s="189"/>
    </row>
    <row r="45" spans="1:33" ht="39.75" customHeight="1" x14ac:dyDescent="0.2">
      <c r="A45" s="212" t="s">
        <v>114</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213" t="s">
        <v>115</v>
      </c>
      <c r="AG45" s="189">
        <f>SUM(B45:AA45)</f>
        <v>0</v>
      </c>
    </row>
    <row r="46" spans="1:33" ht="62.25" customHeight="1" x14ac:dyDescent="0.2">
      <c r="A46" s="64" t="s">
        <v>116</v>
      </c>
      <c r="B46" s="109">
        <v>1.2350000000000001</v>
      </c>
      <c r="C46" s="109">
        <v>1.2350000000000001</v>
      </c>
      <c r="D46" s="109">
        <v>1.2350000000000001</v>
      </c>
      <c r="E46" s="109">
        <v>1.2350000000000001</v>
      </c>
      <c r="F46" s="109">
        <v>1.2350000000000001</v>
      </c>
      <c r="G46" s="109">
        <v>1.2350000000000001</v>
      </c>
      <c r="H46" s="109">
        <v>1.2350000000000001</v>
      </c>
      <c r="I46" s="109">
        <v>1.2350000000000001</v>
      </c>
      <c r="J46" s="109">
        <v>1.2350000000000001</v>
      </c>
      <c r="K46" s="109">
        <v>1.2350000000000001</v>
      </c>
      <c r="L46" s="109">
        <v>1.2350000000000001</v>
      </c>
      <c r="M46" s="109">
        <v>1.2350000000000001</v>
      </c>
      <c r="N46" s="109">
        <v>1.2350000000000001</v>
      </c>
      <c r="O46" s="109">
        <v>1.2350000000000001</v>
      </c>
      <c r="P46" s="109">
        <v>1.2350000000000001</v>
      </c>
      <c r="Q46" s="109">
        <v>1.2350000000000001</v>
      </c>
      <c r="R46" s="109">
        <v>1.2350000000000001</v>
      </c>
      <c r="S46" s="109">
        <v>1.2350000000000001</v>
      </c>
      <c r="T46" s="109">
        <v>1.2350000000000001</v>
      </c>
      <c r="U46" s="109">
        <v>1.2350000000000001</v>
      </c>
      <c r="V46" s="109">
        <v>1.2350000000000001</v>
      </c>
      <c r="W46" s="109">
        <v>1.2350000000000001</v>
      </c>
      <c r="X46" s="109">
        <v>1.2350000000000001</v>
      </c>
      <c r="Y46" s="109">
        <v>1.2350000000000001</v>
      </c>
      <c r="Z46" s="109">
        <v>1.2350000000000001</v>
      </c>
      <c r="AA46" s="109">
        <v>1.2350000000000001</v>
      </c>
      <c r="AB46" s="202" t="s">
        <v>117</v>
      </c>
      <c r="AG46" s="214"/>
    </row>
    <row r="47" spans="1:33" ht="41.25" customHeight="1" x14ac:dyDescent="0.2">
      <c r="A47" s="64" t="s">
        <v>118</v>
      </c>
      <c r="B47" s="200">
        <f>B45*B46</f>
        <v>0</v>
      </c>
      <c r="C47" s="200">
        <f t="shared" ref="C47:H47" si="11">C45*C46</f>
        <v>0</v>
      </c>
      <c r="D47" s="200">
        <f t="shared" si="11"/>
        <v>0</v>
      </c>
      <c r="E47" s="200">
        <f t="shared" si="11"/>
        <v>0</v>
      </c>
      <c r="F47" s="200">
        <f t="shared" si="11"/>
        <v>0</v>
      </c>
      <c r="G47" s="200">
        <f t="shared" si="11"/>
        <v>0</v>
      </c>
      <c r="H47" s="200">
        <f t="shared" si="11"/>
        <v>0</v>
      </c>
      <c r="I47" s="200">
        <f t="shared" ref="I47:AA47" si="12">I45*I46</f>
        <v>0</v>
      </c>
      <c r="J47" s="200">
        <f t="shared" si="12"/>
        <v>0</v>
      </c>
      <c r="K47" s="200">
        <f t="shared" si="12"/>
        <v>0</v>
      </c>
      <c r="L47" s="200">
        <f t="shared" si="12"/>
        <v>0</v>
      </c>
      <c r="M47" s="200">
        <f t="shared" si="12"/>
        <v>0</v>
      </c>
      <c r="N47" s="200">
        <f t="shared" si="12"/>
        <v>0</v>
      </c>
      <c r="O47" s="200">
        <f t="shared" si="12"/>
        <v>0</v>
      </c>
      <c r="P47" s="200">
        <f t="shared" si="12"/>
        <v>0</v>
      </c>
      <c r="Q47" s="200">
        <f t="shared" si="12"/>
        <v>0</v>
      </c>
      <c r="R47" s="200">
        <f t="shared" si="12"/>
        <v>0</v>
      </c>
      <c r="S47" s="200">
        <f t="shared" si="12"/>
        <v>0</v>
      </c>
      <c r="T47" s="200">
        <f t="shared" si="12"/>
        <v>0</v>
      </c>
      <c r="U47" s="200">
        <f t="shared" si="12"/>
        <v>0</v>
      </c>
      <c r="V47" s="200">
        <f t="shared" si="12"/>
        <v>0</v>
      </c>
      <c r="W47" s="200">
        <f t="shared" si="12"/>
        <v>0</v>
      </c>
      <c r="X47" s="200">
        <f t="shared" si="12"/>
        <v>0</v>
      </c>
      <c r="Y47" s="200">
        <f t="shared" si="12"/>
        <v>0</v>
      </c>
      <c r="Z47" s="200">
        <f t="shared" si="12"/>
        <v>0</v>
      </c>
      <c r="AA47" s="200">
        <f t="shared" si="12"/>
        <v>0</v>
      </c>
      <c r="AB47" s="213" t="s">
        <v>119</v>
      </c>
      <c r="AG47" s="214"/>
    </row>
    <row r="48" spans="1:33" ht="25.5" x14ac:dyDescent="0.2">
      <c r="A48" s="64" t="s">
        <v>120</v>
      </c>
      <c r="B48" s="79"/>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213" t="s">
        <v>121</v>
      </c>
      <c r="AG48" s="189">
        <f>SUM(B48:AA48)</f>
        <v>0</v>
      </c>
    </row>
    <row r="49" spans="1:37" ht="38.25" x14ac:dyDescent="0.2">
      <c r="A49" s="64" t="s">
        <v>122</v>
      </c>
      <c r="B49" s="110">
        <v>5.8</v>
      </c>
      <c r="C49" s="110">
        <v>5.8</v>
      </c>
      <c r="D49" s="110">
        <v>5.8</v>
      </c>
      <c r="E49" s="110">
        <v>5.8</v>
      </c>
      <c r="F49" s="110">
        <v>5.8</v>
      </c>
      <c r="G49" s="110">
        <v>5.8</v>
      </c>
      <c r="H49" s="110">
        <v>5.8</v>
      </c>
      <c r="I49" s="110">
        <v>5.8</v>
      </c>
      <c r="J49" s="110">
        <v>5.8</v>
      </c>
      <c r="K49" s="110">
        <v>5.8</v>
      </c>
      <c r="L49" s="110">
        <v>5.8</v>
      </c>
      <c r="M49" s="110">
        <v>5.8</v>
      </c>
      <c r="N49" s="110">
        <v>5.8</v>
      </c>
      <c r="O49" s="110">
        <v>5.8</v>
      </c>
      <c r="P49" s="110">
        <v>5.8</v>
      </c>
      <c r="Q49" s="110">
        <v>5.8</v>
      </c>
      <c r="R49" s="110">
        <v>5.8</v>
      </c>
      <c r="S49" s="110">
        <v>5.8</v>
      </c>
      <c r="T49" s="110">
        <v>5.8</v>
      </c>
      <c r="U49" s="110">
        <v>5.8</v>
      </c>
      <c r="V49" s="110">
        <v>5.8</v>
      </c>
      <c r="W49" s="110">
        <v>5.8</v>
      </c>
      <c r="X49" s="110">
        <v>5.8</v>
      </c>
      <c r="Y49" s="110">
        <v>5.8</v>
      </c>
      <c r="Z49" s="110">
        <v>5.8</v>
      </c>
      <c r="AA49" s="110">
        <v>5.8</v>
      </c>
      <c r="AB49" s="202" t="s">
        <v>123</v>
      </c>
      <c r="AG49" s="214"/>
    </row>
    <row r="50" spans="1:37" ht="25.5" x14ac:dyDescent="0.2">
      <c r="A50" s="64" t="s">
        <v>124</v>
      </c>
      <c r="B50" s="200">
        <f>B48*B49</f>
        <v>0</v>
      </c>
      <c r="C50" s="200">
        <f t="shared" ref="C50:H50" si="13">C48*C49</f>
        <v>0</v>
      </c>
      <c r="D50" s="200">
        <f t="shared" si="13"/>
        <v>0</v>
      </c>
      <c r="E50" s="200">
        <f t="shared" si="13"/>
        <v>0</v>
      </c>
      <c r="F50" s="200">
        <f t="shared" si="13"/>
        <v>0</v>
      </c>
      <c r="G50" s="200">
        <f t="shared" si="13"/>
        <v>0</v>
      </c>
      <c r="H50" s="200">
        <f t="shared" si="13"/>
        <v>0</v>
      </c>
      <c r="I50" s="200">
        <f t="shared" ref="I50:AA50" si="14">I48*I49</f>
        <v>0</v>
      </c>
      <c r="J50" s="200">
        <f t="shared" si="14"/>
        <v>0</v>
      </c>
      <c r="K50" s="200">
        <f t="shared" si="14"/>
        <v>0</v>
      </c>
      <c r="L50" s="200">
        <f t="shared" si="14"/>
        <v>0</v>
      </c>
      <c r="M50" s="200">
        <f t="shared" si="14"/>
        <v>0</v>
      </c>
      <c r="N50" s="200">
        <f t="shared" si="14"/>
        <v>0</v>
      </c>
      <c r="O50" s="200">
        <f t="shared" si="14"/>
        <v>0</v>
      </c>
      <c r="P50" s="200">
        <f t="shared" si="14"/>
        <v>0</v>
      </c>
      <c r="Q50" s="200">
        <f t="shared" si="14"/>
        <v>0</v>
      </c>
      <c r="R50" s="200">
        <f t="shared" si="14"/>
        <v>0</v>
      </c>
      <c r="S50" s="200">
        <f t="shared" si="14"/>
        <v>0</v>
      </c>
      <c r="T50" s="200">
        <f t="shared" si="14"/>
        <v>0</v>
      </c>
      <c r="U50" s="200">
        <f t="shared" si="14"/>
        <v>0</v>
      </c>
      <c r="V50" s="200">
        <f t="shared" si="14"/>
        <v>0</v>
      </c>
      <c r="W50" s="200">
        <f t="shared" si="14"/>
        <v>0</v>
      </c>
      <c r="X50" s="200">
        <f t="shared" si="14"/>
        <v>0</v>
      </c>
      <c r="Y50" s="200">
        <f t="shared" si="14"/>
        <v>0</v>
      </c>
      <c r="Z50" s="200">
        <f t="shared" si="14"/>
        <v>0</v>
      </c>
      <c r="AA50" s="200">
        <f t="shared" si="14"/>
        <v>0</v>
      </c>
      <c r="AB50" s="213" t="s">
        <v>125</v>
      </c>
      <c r="AC50" s="3"/>
      <c r="AG50" s="189">
        <f>SUM(B50:AA50)</f>
        <v>0</v>
      </c>
    </row>
    <row r="51" spans="1:37" ht="51" x14ac:dyDescent="0.2">
      <c r="A51" s="64" t="s">
        <v>126</v>
      </c>
      <c r="B51" s="215" t="str">
        <f>IFERROR(B47/(B47+B50),"Needs Data")</f>
        <v>Needs Data</v>
      </c>
      <c r="C51" s="215" t="str">
        <f t="shared" ref="C51:H51" si="15">IFERROR(C47/(C47+C50),"Needs Data")</f>
        <v>Needs Data</v>
      </c>
      <c r="D51" s="215" t="str">
        <f t="shared" si="15"/>
        <v>Needs Data</v>
      </c>
      <c r="E51" s="215" t="str">
        <f t="shared" si="15"/>
        <v>Needs Data</v>
      </c>
      <c r="F51" s="215" t="str">
        <f t="shared" si="15"/>
        <v>Needs Data</v>
      </c>
      <c r="G51" s="215" t="str">
        <f t="shared" si="15"/>
        <v>Needs Data</v>
      </c>
      <c r="H51" s="215" t="str">
        <f t="shared" si="15"/>
        <v>Needs Data</v>
      </c>
      <c r="I51" s="215" t="str">
        <f t="shared" ref="I51:AA51" si="16">IFERROR(I47/(I47+I50),"Needs Data")</f>
        <v>Needs Data</v>
      </c>
      <c r="J51" s="215" t="str">
        <f t="shared" si="16"/>
        <v>Needs Data</v>
      </c>
      <c r="K51" s="215" t="str">
        <f t="shared" si="16"/>
        <v>Needs Data</v>
      </c>
      <c r="L51" s="215" t="str">
        <f t="shared" si="16"/>
        <v>Needs Data</v>
      </c>
      <c r="M51" s="215" t="str">
        <f t="shared" si="16"/>
        <v>Needs Data</v>
      </c>
      <c r="N51" s="215" t="str">
        <f t="shared" si="16"/>
        <v>Needs Data</v>
      </c>
      <c r="O51" s="215" t="str">
        <f t="shared" si="16"/>
        <v>Needs Data</v>
      </c>
      <c r="P51" s="215" t="str">
        <f t="shared" si="16"/>
        <v>Needs Data</v>
      </c>
      <c r="Q51" s="215" t="str">
        <f t="shared" si="16"/>
        <v>Needs Data</v>
      </c>
      <c r="R51" s="215" t="str">
        <f t="shared" si="16"/>
        <v>Needs Data</v>
      </c>
      <c r="S51" s="215" t="str">
        <f t="shared" si="16"/>
        <v>Needs Data</v>
      </c>
      <c r="T51" s="215" t="str">
        <f t="shared" si="16"/>
        <v>Needs Data</v>
      </c>
      <c r="U51" s="215" t="str">
        <f t="shared" si="16"/>
        <v>Needs Data</v>
      </c>
      <c r="V51" s="215" t="str">
        <f t="shared" si="16"/>
        <v>Needs Data</v>
      </c>
      <c r="W51" s="215" t="str">
        <f t="shared" si="16"/>
        <v>Needs Data</v>
      </c>
      <c r="X51" s="215" t="str">
        <f t="shared" si="16"/>
        <v>Needs Data</v>
      </c>
      <c r="Y51" s="215" t="str">
        <f t="shared" si="16"/>
        <v>Needs Data</v>
      </c>
      <c r="Z51" s="215" t="str">
        <f t="shared" si="16"/>
        <v>Needs Data</v>
      </c>
      <c r="AA51" s="215" t="str">
        <f t="shared" si="16"/>
        <v>Needs Data</v>
      </c>
      <c r="AB51" s="213" t="s">
        <v>127</v>
      </c>
      <c r="AC51" s="3"/>
      <c r="AG51" s="214"/>
    </row>
    <row r="52" spans="1:37" ht="42" customHeight="1" x14ac:dyDescent="0.2">
      <c r="A52" s="64" t="s">
        <v>128</v>
      </c>
      <c r="B52" s="216" t="str">
        <f>IFERROR(B40*B51,"Needs Data")</f>
        <v>Needs Data</v>
      </c>
      <c r="C52" s="216" t="str">
        <f t="shared" ref="C52:H52" si="17">IFERROR(C40*C51,"Needs Data")</f>
        <v>Needs Data</v>
      </c>
      <c r="D52" s="216" t="str">
        <f t="shared" si="17"/>
        <v>Needs Data</v>
      </c>
      <c r="E52" s="216" t="str">
        <f t="shared" si="17"/>
        <v>Needs Data</v>
      </c>
      <c r="F52" s="216" t="str">
        <f t="shared" si="17"/>
        <v>Needs Data</v>
      </c>
      <c r="G52" s="216" t="str">
        <f t="shared" si="17"/>
        <v>Needs Data</v>
      </c>
      <c r="H52" s="216" t="str">
        <f t="shared" si="17"/>
        <v>Needs Data</v>
      </c>
      <c r="I52" s="216" t="str">
        <f t="shared" ref="I52:AA52" si="18">IFERROR(I40*I51,"Needs Data")</f>
        <v>Needs Data</v>
      </c>
      <c r="J52" s="216" t="str">
        <f t="shared" si="18"/>
        <v>Needs Data</v>
      </c>
      <c r="K52" s="216" t="str">
        <f t="shared" si="18"/>
        <v>Needs Data</v>
      </c>
      <c r="L52" s="216" t="str">
        <f t="shared" si="18"/>
        <v>Needs Data</v>
      </c>
      <c r="M52" s="216" t="str">
        <f t="shared" si="18"/>
        <v>Needs Data</v>
      </c>
      <c r="N52" s="216" t="str">
        <f t="shared" si="18"/>
        <v>Needs Data</v>
      </c>
      <c r="O52" s="216" t="str">
        <f t="shared" si="18"/>
        <v>Needs Data</v>
      </c>
      <c r="P52" s="216" t="str">
        <f t="shared" si="18"/>
        <v>Needs Data</v>
      </c>
      <c r="Q52" s="216" t="str">
        <f t="shared" si="18"/>
        <v>Needs Data</v>
      </c>
      <c r="R52" s="216" t="str">
        <f t="shared" si="18"/>
        <v>Needs Data</v>
      </c>
      <c r="S52" s="216" t="str">
        <f t="shared" si="18"/>
        <v>Needs Data</v>
      </c>
      <c r="T52" s="216" t="str">
        <f t="shared" si="18"/>
        <v>Needs Data</v>
      </c>
      <c r="U52" s="216" t="str">
        <f t="shared" si="18"/>
        <v>Needs Data</v>
      </c>
      <c r="V52" s="216" t="str">
        <f t="shared" si="18"/>
        <v>Needs Data</v>
      </c>
      <c r="W52" s="216" t="str">
        <f t="shared" si="18"/>
        <v>Needs Data</v>
      </c>
      <c r="X52" s="216" t="str">
        <f t="shared" si="18"/>
        <v>Needs Data</v>
      </c>
      <c r="Y52" s="216" t="str">
        <f t="shared" si="18"/>
        <v>Needs Data</v>
      </c>
      <c r="Z52" s="216" t="str">
        <f t="shared" si="18"/>
        <v>Needs Data</v>
      </c>
      <c r="AA52" s="216" t="str">
        <f t="shared" si="18"/>
        <v>Needs Data</v>
      </c>
      <c r="AB52" s="213" t="s">
        <v>129</v>
      </c>
      <c r="AC52" s="3"/>
      <c r="AG52" s="189">
        <f>SUM(B52:AA52)</f>
        <v>0</v>
      </c>
    </row>
    <row r="53" spans="1:37" ht="39" customHeight="1" thickBot="1" x14ac:dyDescent="0.25">
      <c r="A53" s="180" t="s">
        <v>130</v>
      </c>
      <c r="B53" s="297">
        <f>SUM(B52:AA52)</f>
        <v>0</v>
      </c>
      <c r="C53" s="298"/>
      <c r="D53" s="298"/>
      <c r="E53" s="298"/>
      <c r="F53" s="298"/>
      <c r="G53" s="298"/>
      <c r="H53" s="298"/>
      <c r="I53" s="298"/>
      <c r="J53" s="298"/>
      <c r="K53" s="298"/>
      <c r="L53" s="298"/>
      <c r="M53" s="298"/>
      <c r="N53" s="298"/>
      <c r="O53" s="298"/>
      <c r="P53" s="298"/>
      <c r="Q53" s="298"/>
      <c r="R53" s="298"/>
      <c r="S53" s="298"/>
      <c r="T53" s="298"/>
      <c r="U53" s="298"/>
      <c r="V53" s="298"/>
      <c r="W53" s="298"/>
      <c r="X53" s="298"/>
      <c r="Y53" s="298"/>
      <c r="Z53" s="298"/>
      <c r="AA53" s="298"/>
      <c r="AB53" s="217" t="s">
        <v>131</v>
      </c>
      <c r="AC53" s="3"/>
      <c r="AG53" s="207" t="str">
        <f>IF(AG52=B53,"CORRECT","ERROR")</f>
        <v>CORRECT</v>
      </c>
      <c r="AH53" s="321" t="s">
        <v>132</v>
      </c>
      <c r="AI53" s="321"/>
      <c r="AJ53" s="321"/>
      <c r="AK53" s="322"/>
    </row>
    <row r="54" spans="1:37" ht="39" customHeight="1" thickTop="1" thickBot="1" x14ac:dyDescent="0.25">
      <c r="A54" s="182"/>
      <c r="B54" s="218"/>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9"/>
      <c r="AC54" s="3"/>
    </row>
    <row r="55" spans="1:37" ht="24" customHeight="1" thickTop="1" thickBot="1" x14ac:dyDescent="0.25">
      <c r="A55" s="299" t="s">
        <v>133</v>
      </c>
      <c r="B55" s="300"/>
      <c r="C55" s="300"/>
      <c r="D55" s="300"/>
      <c r="E55" s="300"/>
      <c r="F55" s="300"/>
      <c r="G55" s="300"/>
      <c r="H55" s="300"/>
      <c r="I55" s="300"/>
      <c r="J55" s="300"/>
      <c r="K55" s="300"/>
      <c r="L55" s="300"/>
      <c r="M55" s="300"/>
      <c r="N55" s="300"/>
      <c r="O55" s="300"/>
      <c r="P55" s="300"/>
      <c r="Q55" s="300"/>
      <c r="R55" s="300"/>
      <c r="S55" s="300"/>
      <c r="T55" s="300"/>
      <c r="U55" s="300"/>
      <c r="V55" s="300"/>
      <c r="W55" s="300"/>
      <c r="X55" s="300"/>
      <c r="Y55" s="300"/>
      <c r="Z55" s="300"/>
      <c r="AA55" s="301"/>
      <c r="AB55" s="196"/>
      <c r="AC55" s="184"/>
    </row>
    <row r="56" spans="1:37" ht="27" customHeight="1" thickTop="1" x14ac:dyDescent="0.25">
      <c r="A56" s="185" t="s">
        <v>134</v>
      </c>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197"/>
      <c r="AG56" s="188" t="s">
        <v>135</v>
      </c>
    </row>
    <row r="57" spans="1:37" x14ac:dyDescent="0.2">
      <c r="A57" s="170"/>
      <c r="B57" s="171" t="str">
        <f>+B$5</f>
        <v>"GHGRP Facility Name"</v>
      </c>
      <c r="C57" s="171" t="str">
        <f t="shared" ref="C57:AA57" si="19">+C$5</f>
        <v>"GHGRP Facility Name"</v>
      </c>
      <c r="D57" s="171" t="str">
        <f t="shared" si="19"/>
        <v>"GHGRP Facility Name"</v>
      </c>
      <c r="E57" s="171" t="str">
        <f t="shared" si="19"/>
        <v>"GHGRP Facility Name"</v>
      </c>
      <c r="F57" s="171" t="str">
        <f t="shared" si="19"/>
        <v>"GHGRP Facility Name"</v>
      </c>
      <c r="G57" s="171" t="str">
        <f t="shared" si="19"/>
        <v>"GHGRP Facility Name"</v>
      </c>
      <c r="H57" s="171" t="str">
        <f t="shared" si="19"/>
        <v>"GHGRP Facility Name"</v>
      </c>
      <c r="I57" s="171" t="str">
        <f t="shared" si="19"/>
        <v>"GHGRP Facility Name"</v>
      </c>
      <c r="J57" s="171" t="str">
        <f t="shared" si="19"/>
        <v>"GHGRP Facility Name"</v>
      </c>
      <c r="K57" s="171" t="str">
        <f t="shared" si="19"/>
        <v>"GHGRP Facility Name"</v>
      </c>
      <c r="L57" s="171" t="str">
        <f t="shared" si="19"/>
        <v>"GHGRP Facility Name"</v>
      </c>
      <c r="M57" s="171" t="str">
        <f t="shared" si="19"/>
        <v>"GHGRP Facility Name"</v>
      </c>
      <c r="N57" s="171" t="str">
        <f t="shared" si="19"/>
        <v>"GHGRP Facility Name"</v>
      </c>
      <c r="O57" s="171" t="str">
        <f t="shared" si="19"/>
        <v>"GHGRP Facility Name"</v>
      </c>
      <c r="P57" s="171" t="str">
        <f t="shared" si="19"/>
        <v>"GHGRP Facility Name"</v>
      </c>
      <c r="Q57" s="171" t="str">
        <f t="shared" si="19"/>
        <v>"GHGRP Facility Name"</v>
      </c>
      <c r="R57" s="171" t="str">
        <f t="shared" si="19"/>
        <v>"GHGRP Facility Name"</v>
      </c>
      <c r="S57" s="171" t="str">
        <f t="shared" si="19"/>
        <v>"GHGRP Facility Name"</v>
      </c>
      <c r="T57" s="171" t="str">
        <f t="shared" si="19"/>
        <v>"GHGRP Facility Name"</v>
      </c>
      <c r="U57" s="171" t="str">
        <f t="shared" si="19"/>
        <v>"GHGRP Facility Name"</v>
      </c>
      <c r="V57" s="171" t="str">
        <f t="shared" si="19"/>
        <v>"GHGRP Facility Name"</v>
      </c>
      <c r="W57" s="171" t="str">
        <f t="shared" si="19"/>
        <v>"GHGRP Facility Name"</v>
      </c>
      <c r="X57" s="171" t="str">
        <f t="shared" si="19"/>
        <v>"GHGRP Facility Name"</v>
      </c>
      <c r="Y57" s="171" t="str">
        <f t="shared" si="19"/>
        <v>"GHGRP Facility Name"</v>
      </c>
      <c r="Z57" s="171" t="str">
        <f t="shared" si="19"/>
        <v>"GHGRP Facility Name"</v>
      </c>
      <c r="AA57" s="171" t="str">
        <f t="shared" si="19"/>
        <v>"GHGRP Facility Name"</v>
      </c>
      <c r="AB57" s="307" t="s">
        <v>113</v>
      </c>
      <c r="AC57" s="308"/>
      <c r="AG57" s="189"/>
    </row>
    <row r="58" spans="1:37" ht="27.75" customHeight="1" x14ac:dyDescent="0.2">
      <c r="A58" s="64" t="s">
        <v>136</v>
      </c>
      <c r="B58" s="111">
        <v>0.83299999999999996</v>
      </c>
      <c r="C58" s="111">
        <v>0.83299999999999996</v>
      </c>
      <c r="D58" s="111">
        <v>0.83299999999999996</v>
      </c>
      <c r="E58" s="111">
        <v>0.83299999999999996</v>
      </c>
      <c r="F58" s="111">
        <v>0.83299999999999996</v>
      </c>
      <c r="G58" s="111">
        <v>0.83299999999999996</v>
      </c>
      <c r="H58" s="111">
        <v>0.83299999999999996</v>
      </c>
      <c r="I58" s="111">
        <v>0.83299999999999996</v>
      </c>
      <c r="J58" s="111">
        <v>0.83299999999999996</v>
      </c>
      <c r="K58" s="111">
        <v>0.83299999999999996</v>
      </c>
      <c r="L58" s="111">
        <v>0.83299999999999996</v>
      </c>
      <c r="M58" s="111">
        <v>0.83299999999999996</v>
      </c>
      <c r="N58" s="111">
        <v>0.83299999999999996</v>
      </c>
      <c r="O58" s="111">
        <v>0.83299999999999996</v>
      </c>
      <c r="P58" s="111">
        <v>0.83299999999999996</v>
      </c>
      <c r="Q58" s="111">
        <v>0.83299999999999996</v>
      </c>
      <c r="R58" s="111">
        <v>0.83299999999999996</v>
      </c>
      <c r="S58" s="111">
        <v>0.83299999999999996</v>
      </c>
      <c r="T58" s="111">
        <v>0.83299999999999996</v>
      </c>
      <c r="U58" s="111">
        <v>0.83299999999999996</v>
      </c>
      <c r="V58" s="111">
        <v>0.83299999999999996</v>
      </c>
      <c r="W58" s="111">
        <v>0.83299999999999996</v>
      </c>
      <c r="X58" s="111">
        <v>0.83299999999999996</v>
      </c>
      <c r="Y58" s="111">
        <v>0.83299999999999996</v>
      </c>
      <c r="Z58" s="111">
        <v>0.83299999999999996</v>
      </c>
      <c r="AA58" s="111">
        <v>0.83299999999999996</v>
      </c>
      <c r="AB58" s="309" t="s">
        <v>137</v>
      </c>
      <c r="AC58" s="310"/>
      <c r="AG58" s="214"/>
    </row>
    <row r="59" spans="1:37" ht="26.25" customHeight="1" x14ac:dyDescent="0.2">
      <c r="A59" s="64" t="s">
        <v>138</v>
      </c>
      <c r="B59" s="200">
        <f>B45</f>
        <v>0</v>
      </c>
      <c r="C59" s="200">
        <f t="shared" ref="C59:AA59" si="20">C45</f>
        <v>0</v>
      </c>
      <c r="D59" s="200">
        <f t="shared" si="20"/>
        <v>0</v>
      </c>
      <c r="E59" s="200">
        <f t="shared" si="20"/>
        <v>0</v>
      </c>
      <c r="F59" s="200">
        <f t="shared" si="20"/>
        <v>0</v>
      </c>
      <c r="G59" s="200">
        <f t="shared" si="20"/>
        <v>0</v>
      </c>
      <c r="H59" s="200">
        <f t="shared" si="20"/>
        <v>0</v>
      </c>
      <c r="I59" s="200">
        <f t="shared" ref="I59:Z59" si="21">I45</f>
        <v>0</v>
      </c>
      <c r="J59" s="200">
        <f t="shared" si="21"/>
        <v>0</v>
      </c>
      <c r="K59" s="200">
        <f t="shared" si="21"/>
        <v>0</v>
      </c>
      <c r="L59" s="200">
        <f t="shared" si="21"/>
        <v>0</v>
      </c>
      <c r="M59" s="200">
        <f t="shared" si="21"/>
        <v>0</v>
      </c>
      <c r="N59" s="200">
        <f t="shared" si="21"/>
        <v>0</v>
      </c>
      <c r="O59" s="200">
        <f t="shared" si="21"/>
        <v>0</v>
      </c>
      <c r="P59" s="200">
        <f t="shared" si="21"/>
        <v>0</v>
      </c>
      <c r="Q59" s="200">
        <f t="shared" si="21"/>
        <v>0</v>
      </c>
      <c r="R59" s="200">
        <f t="shared" si="21"/>
        <v>0</v>
      </c>
      <c r="S59" s="200">
        <f t="shared" si="21"/>
        <v>0</v>
      </c>
      <c r="T59" s="200">
        <f t="shared" si="21"/>
        <v>0</v>
      </c>
      <c r="U59" s="200">
        <f t="shared" si="21"/>
        <v>0</v>
      </c>
      <c r="V59" s="200">
        <f t="shared" si="21"/>
        <v>0</v>
      </c>
      <c r="W59" s="200">
        <f t="shared" si="21"/>
        <v>0</v>
      </c>
      <c r="X59" s="200">
        <f t="shared" si="21"/>
        <v>0</v>
      </c>
      <c r="Y59" s="200">
        <f t="shared" si="21"/>
        <v>0</v>
      </c>
      <c r="Z59" s="200">
        <f t="shared" si="21"/>
        <v>0</v>
      </c>
      <c r="AA59" s="200">
        <f t="shared" si="20"/>
        <v>0</v>
      </c>
      <c r="AB59" s="311" t="s">
        <v>139</v>
      </c>
      <c r="AC59" s="312"/>
      <c r="AG59" s="189">
        <f>SUM(B59:AA59)</f>
        <v>0</v>
      </c>
    </row>
    <row r="60" spans="1:37" ht="13.5" thickBot="1" x14ac:dyDescent="0.25">
      <c r="A60" s="64" t="s">
        <v>140</v>
      </c>
      <c r="B60" s="200">
        <f>B59*B58</f>
        <v>0</v>
      </c>
      <c r="C60" s="200">
        <f t="shared" ref="C60:AA60" si="22">C59*C58</f>
        <v>0</v>
      </c>
      <c r="D60" s="200">
        <f t="shared" si="22"/>
        <v>0</v>
      </c>
      <c r="E60" s="200">
        <f t="shared" si="22"/>
        <v>0</v>
      </c>
      <c r="F60" s="200">
        <f t="shared" si="22"/>
        <v>0</v>
      </c>
      <c r="G60" s="200">
        <f t="shared" si="22"/>
        <v>0</v>
      </c>
      <c r="H60" s="200">
        <f t="shared" si="22"/>
        <v>0</v>
      </c>
      <c r="I60" s="200">
        <f t="shared" ref="I60:Z60" si="23">I59*I58</f>
        <v>0</v>
      </c>
      <c r="J60" s="200">
        <f t="shared" si="23"/>
        <v>0</v>
      </c>
      <c r="K60" s="200">
        <f t="shared" si="23"/>
        <v>0</v>
      </c>
      <c r="L60" s="200">
        <f t="shared" si="23"/>
        <v>0</v>
      </c>
      <c r="M60" s="200">
        <f t="shared" si="23"/>
        <v>0</v>
      </c>
      <c r="N60" s="200">
        <f t="shared" si="23"/>
        <v>0</v>
      </c>
      <c r="O60" s="200">
        <f t="shared" si="23"/>
        <v>0</v>
      </c>
      <c r="P60" s="200">
        <f t="shared" si="23"/>
        <v>0</v>
      </c>
      <c r="Q60" s="200">
        <f t="shared" si="23"/>
        <v>0</v>
      </c>
      <c r="R60" s="200">
        <f t="shared" si="23"/>
        <v>0</v>
      </c>
      <c r="S60" s="200">
        <f t="shared" si="23"/>
        <v>0</v>
      </c>
      <c r="T60" s="200">
        <f t="shared" si="23"/>
        <v>0</v>
      </c>
      <c r="U60" s="200">
        <f t="shared" si="23"/>
        <v>0</v>
      </c>
      <c r="V60" s="200">
        <f t="shared" si="23"/>
        <v>0</v>
      </c>
      <c r="W60" s="200">
        <f t="shared" si="23"/>
        <v>0</v>
      </c>
      <c r="X60" s="200">
        <f t="shared" si="23"/>
        <v>0</v>
      </c>
      <c r="Y60" s="200">
        <f t="shared" si="23"/>
        <v>0</v>
      </c>
      <c r="Z60" s="200">
        <f t="shared" si="23"/>
        <v>0</v>
      </c>
      <c r="AA60" s="200">
        <f t="shared" si="22"/>
        <v>0</v>
      </c>
      <c r="AB60" s="311" t="s">
        <v>141</v>
      </c>
      <c r="AC60" s="312"/>
      <c r="AG60" s="189">
        <f>SUM(B60:AA60)</f>
        <v>0</v>
      </c>
    </row>
    <row r="61" spans="1:37" ht="27.75" customHeight="1" thickTop="1" thickBot="1" x14ac:dyDescent="0.25">
      <c r="A61" s="180" t="s">
        <v>142</v>
      </c>
      <c r="B61" s="297">
        <f>SUM(B60:AA60)</f>
        <v>0</v>
      </c>
      <c r="C61" s="298"/>
      <c r="D61" s="298"/>
      <c r="E61" s="298"/>
      <c r="F61" s="298"/>
      <c r="G61" s="298"/>
      <c r="H61" s="298"/>
      <c r="I61" s="298"/>
      <c r="J61" s="298"/>
      <c r="K61" s="298"/>
      <c r="L61" s="298"/>
      <c r="M61" s="298"/>
      <c r="N61" s="298"/>
      <c r="O61" s="298"/>
      <c r="P61" s="298"/>
      <c r="Q61" s="298"/>
      <c r="R61" s="298"/>
      <c r="S61" s="298"/>
      <c r="T61" s="298"/>
      <c r="U61" s="298"/>
      <c r="V61" s="298"/>
      <c r="W61" s="298"/>
      <c r="X61" s="298"/>
      <c r="Y61" s="298"/>
      <c r="Z61" s="298"/>
      <c r="AA61" s="298"/>
      <c r="AB61" s="313" t="s">
        <v>143</v>
      </c>
      <c r="AC61" s="314"/>
      <c r="AG61" s="220" t="str">
        <f>IF(AG60=B61,"CORRECT","ERROR")</f>
        <v>CORRECT</v>
      </c>
      <c r="AH61" s="305" t="s">
        <v>144</v>
      </c>
      <c r="AI61" s="305"/>
      <c r="AJ61" s="305"/>
      <c r="AK61" s="306"/>
    </row>
    <row r="62" spans="1:37" ht="14.25" thickTop="1" thickBot="1" x14ac:dyDescent="0.25">
      <c r="A62" s="182"/>
      <c r="B62" s="218"/>
      <c r="C62" s="218"/>
      <c r="D62" s="218"/>
      <c r="E62" s="218"/>
      <c r="F62" s="218"/>
      <c r="G62" s="218"/>
      <c r="H62" s="218"/>
      <c r="I62" s="218"/>
      <c r="J62" s="218"/>
      <c r="K62" s="218"/>
      <c r="L62" s="218"/>
      <c r="M62" s="218"/>
      <c r="N62" s="218"/>
      <c r="O62" s="218"/>
      <c r="P62" s="218"/>
      <c r="Q62" s="218"/>
      <c r="R62" s="218"/>
      <c r="S62" s="218"/>
      <c r="T62" s="218"/>
      <c r="U62" s="218"/>
      <c r="V62" s="218"/>
      <c r="W62" s="218"/>
      <c r="X62" s="218"/>
      <c r="Y62" s="218"/>
      <c r="Z62" s="218"/>
      <c r="AA62" s="218"/>
      <c r="AB62" s="219"/>
      <c r="AC62" s="219"/>
    </row>
    <row r="63" spans="1:37" ht="21.75" thickTop="1" thickBot="1" x14ac:dyDescent="0.35">
      <c r="A63" s="302" t="s">
        <v>145</v>
      </c>
      <c r="B63" s="303"/>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c r="AA63" s="304"/>
      <c r="AB63" s="184"/>
      <c r="AC63" s="221"/>
      <c r="AD63"/>
      <c r="AE63"/>
      <c r="AF63"/>
    </row>
    <row r="64" spans="1:37" ht="52.5" thickTop="1" x14ac:dyDescent="0.25">
      <c r="A64" s="185" t="s">
        <v>146</v>
      </c>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186"/>
      <c r="AC64"/>
      <c r="AD64"/>
      <c r="AE64"/>
      <c r="AF64"/>
      <c r="AG64" s="188" t="s">
        <v>147</v>
      </c>
    </row>
    <row r="65" spans="1:37" ht="15" x14ac:dyDescent="0.25">
      <c r="A65" s="222"/>
      <c r="B65" s="171" t="str">
        <f>+B$5</f>
        <v>"GHGRP Facility Name"</v>
      </c>
      <c r="C65" s="171" t="str">
        <f t="shared" ref="C65:AA65" si="24">+C$5</f>
        <v>"GHGRP Facility Name"</v>
      </c>
      <c r="D65" s="171" t="str">
        <f t="shared" si="24"/>
        <v>"GHGRP Facility Name"</v>
      </c>
      <c r="E65" s="171" t="str">
        <f t="shared" si="24"/>
        <v>"GHGRP Facility Name"</v>
      </c>
      <c r="F65" s="171" t="str">
        <f t="shared" si="24"/>
        <v>"GHGRP Facility Name"</v>
      </c>
      <c r="G65" s="171" t="str">
        <f t="shared" si="24"/>
        <v>"GHGRP Facility Name"</v>
      </c>
      <c r="H65" s="171" t="str">
        <f t="shared" si="24"/>
        <v>"GHGRP Facility Name"</v>
      </c>
      <c r="I65" s="171" t="str">
        <f t="shared" si="24"/>
        <v>"GHGRP Facility Name"</v>
      </c>
      <c r="J65" s="171" t="str">
        <f t="shared" si="24"/>
        <v>"GHGRP Facility Name"</v>
      </c>
      <c r="K65" s="171" t="str">
        <f t="shared" si="24"/>
        <v>"GHGRP Facility Name"</v>
      </c>
      <c r="L65" s="171" t="str">
        <f t="shared" si="24"/>
        <v>"GHGRP Facility Name"</v>
      </c>
      <c r="M65" s="171" t="str">
        <f t="shared" si="24"/>
        <v>"GHGRP Facility Name"</v>
      </c>
      <c r="N65" s="171" t="str">
        <f t="shared" si="24"/>
        <v>"GHGRP Facility Name"</v>
      </c>
      <c r="O65" s="171" t="str">
        <f t="shared" si="24"/>
        <v>"GHGRP Facility Name"</v>
      </c>
      <c r="P65" s="171" t="str">
        <f t="shared" si="24"/>
        <v>"GHGRP Facility Name"</v>
      </c>
      <c r="Q65" s="171" t="str">
        <f t="shared" si="24"/>
        <v>"GHGRP Facility Name"</v>
      </c>
      <c r="R65" s="171" t="str">
        <f t="shared" si="24"/>
        <v>"GHGRP Facility Name"</v>
      </c>
      <c r="S65" s="171" t="str">
        <f t="shared" si="24"/>
        <v>"GHGRP Facility Name"</v>
      </c>
      <c r="T65" s="171" t="str">
        <f t="shared" si="24"/>
        <v>"GHGRP Facility Name"</v>
      </c>
      <c r="U65" s="171" t="str">
        <f t="shared" si="24"/>
        <v>"GHGRP Facility Name"</v>
      </c>
      <c r="V65" s="171" t="str">
        <f t="shared" si="24"/>
        <v>"GHGRP Facility Name"</v>
      </c>
      <c r="W65" s="171" t="str">
        <f t="shared" si="24"/>
        <v>"GHGRP Facility Name"</v>
      </c>
      <c r="X65" s="171" t="str">
        <f t="shared" si="24"/>
        <v>"GHGRP Facility Name"</v>
      </c>
      <c r="Y65" s="171" t="str">
        <f t="shared" si="24"/>
        <v>"GHGRP Facility Name"</v>
      </c>
      <c r="Z65" s="171" t="str">
        <f t="shared" si="24"/>
        <v>"GHGRP Facility Name"</v>
      </c>
      <c r="AA65" s="171" t="str">
        <f t="shared" si="24"/>
        <v>"GHGRP Facility Name"</v>
      </c>
      <c r="AB65" s="187" t="s">
        <v>68</v>
      </c>
      <c r="AC65"/>
      <c r="AD65"/>
      <c r="AE65"/>
      <c r="AF65"/>
      <c r="AG65" s="223"/>
    </row>
    <row r="66" spans="1:37" ht="40.5" customHeight="1" thickBot="1" x14ac:dyDescent="0.25">
      <c r="A66" s="64" t="s">
        <v>148</v>
      </c>
      <c r="B66" s="224" t="str">
        <f>IFERROR(B52/(B60*'Emission Factor References'!$D$11),"Needs Data")</f>
        <v>Needs Data</v>
      </c>
      <c r="C66" s="224" t="str">
        <f>IFERROR(C52/(C60*'Emission Factor References'!$D$11),"Needs Data")</f>
        <v>Needs Data</v>
      </c>
      <c r="D66" s="224" t="str">
        <f>IFERROR(D52/(D60*'Emission Factor References'!$D$11),"Needs Data")</f>
        <v>Needs Data</v>
      </c>
      <c r="E66" s="224" t="str">
        <f>IFERROR(E52/(E60*'Emission Factor References'!$D$11),"Needs Data")</f>
        <v>Needs Data</v>
      </c>
      <c r="F66" s="224" t="str">
        <f>IFERROR(F52/(F60*'Emission Factor References'!$D$11),"Needs Data")</f>
        <v>Needs Data</v>
      </c>
      <c r="G66" s="224" t="str">
        <f>IFERROR(G52/(G60*'Emission Factor References'!$D$11),"Needs Data")</f>
        <v>Needs Data</v>
      </c>
      <c r="H66" s="224" t="str">
        <f>IFERROR(H52/(H60*'Emission Factor References'!$D$11),"Needs Data")</f>
        <v>Needs Data</v>
      </c>
      <c r="I66" s="224" t="str">
        <f>IFERROR(I52/(I60*'Emission Factor References'!$D$11),"Needs Data")</f>
        <v>Needs Data</v>
      </c>
      <c r="J66" s="224" t="str">
        <f>IFERROR(J52/(J60*'Emission Factor References'!$D$11),"Needs Data")</f>
        <v>Needs Data</v>
      </c>
      <c r="K66" s="224" t="str">
        <f>IFERROR(K52/(K60*'Emission Factor References'!$D$11),"Needs Data")</f>
        <v>Needs Data</v>
      </c>
      <c r="L66" s="224" t="str">
        <f>IFERROR(L52/(L60*'Emission Factor References'!$D$11),"Needs Data")</f>
        <v>Needs Data</v>
      </c>
      <c r="M66" s="224" t="str">
        <f>IFERROR(M52/(M60*'Emission Factor References'!$D$11),"Needs Data")</f>
        <v>Needs Data</v>
      </c>
      <c r="N66" s="224" t="str">
        <f>IFERROR(N52/(N60*'Emission Factor References'!$D$11),"Needs Data")</f>
        <v>Needs Data</v>
      </c>
      <c r="O66" s="224" t="str">
        <f>IFERROR(O52/(O60*'Emission Factor References'!$D$11),"Needs Data")</f>
        <v>Needs Data</v>
      </c>
      <c r="P66" s="224" t="str">
        <f>IFERROR(P52/(P60*'Emission Factor References'!$D$11),"Needs Data")</f>
        <v>Needs Data</v>
      </c>
      <c r="Q66" s="224" t="str">
        <f>IFERROR(Q52/(Q60*'Emission Factor References'!$D$11),"Needs Data")</f>
        <v>Needs Data</v>
      </c>
      <c r="R66" s="224" t="str">
        <f>IFERROR(R52/(R60*'Emission Factor References'!$D$11),"Needs Data")</f>
        <v>Needs Data</v>
      </c>
      <c r="S66" s="224" t="str">
        <f>IFERROR(S52/(S60*'Emission Factor References'!$D$11),"Needs Data")</f>
        <v>Needs Data</v>
      </c>
      <c r="T66" s="224" t="str">
        <f>IFERROR(T52/(T60*'Emission Factor References'!$D$11),"Needs Data")</f>
        <v>Needs Data</v>
      </c>
      <c r="U66" s="224" t="str">
        <f>IFERROR(U52/(U60*'Emission Factor References'!$D$11),"Needs Data")</f>
        <v>Needs Data</v>
      </c>
      <c r="V66" s="224" t="str">
        <f>IFERROR(V52/(V60*'Emission Factor References'!$D$11),"Needs Data")</f>
        <v>Needs Data</v>
      </c>
      <c r="W66" s="224" t="str">
        <f>IFERROR(W52/(W60*'Emission Factor References'!$D$11),"Needs Data")</f>
        <v>Needs Data</v>
      </c>
      <c r="X66" s="224" t="str">
        <f>IFERROR(X52/(X60*'Emission Factor References'!$D$11),"Needs Data")</f>
        <v>Needs Data</v>
      </c>
      <c r="Y66" s="224" t="str">
        <f>IFERROR(Y52/(Y60*'Emission Factor References'!$D$11),"Needs Data")</f>
        <v>Needs Data</v>
      </c>
      <c r="Z66" s="224" t="str">
        <f>IFERROR(Z52/(Z60*'Emission Factor References'!$D$11),"Needs Data")</f>
        <v>Needs Data</v>
      </c>
      <c r="AA66" s="224" t="str">
        <f>IFERROR(AA52/(AA60*'Emission Factor References'!$D$11),"Needs Data")</f>
        <v>Needs Data</v>
      </c>
      <c r="AB66" s="213" t="s">
        <v>149</v>
      </c>
      <c r="AG66" s="189">
        <f>SUM(B66:AA66)</f>
        <v>0</v>
      </c>
    </row>
    <row r="67" spans="1:37" ht="46.5" customHeight="1" thickTop="1" thickBot="1" x14ac:dyDescent="0.25">
      <c r="A67" s="65" t="s">
        <v>150</v>
      </c>
      <c r="B67" s="295" t="str">
        <f>IFERROR(B53/(B61*'Emission Factor References'!$D$11),"Needs Data")</f>
        <v>Needs Data</v>
      </c>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c r="AA67" s="296"/>
      <c r="AB67" s="217" t="s">
        <v>151</v>
      </c>
      <c r="AG67" s="220" t="e">
        <f>IF(SUM(B52:AA52)/(AG60*'Emission Factor References'!$D$11)=B67,"CORRECT","ERROR")</f>
        <v>#DIV/0!</v>
      </c>
      <c r="AH67" s="305" t="s">
        <v>152</v>
      </c>
      <c r="AI67" s="305"/>
      <c r="AJ67" s="305"/>
      <c r="AK67" s="306"/>
    </row>
    <row r="68" spans="1:37" ht="15.75" thickTop="1" x14ac:dyDescent="0.25">
      <c r="AB68"/>
    </row>
    <row r="69" spans="1:37" ht="15" x14ac:dyDescent="0.25">
      <c r="AB69"/>
    </row>
    <row r="70" spans="1:37" ht="15" x14ac:dyDescent="0.25">
      <c r="AB70"/>
    </row>
  </sheetData>
  <sheetProtection algorithmName="SHA-512" hashValue="DzBzYkKWrx0zHDu8PBZWehMeMTgsMnjmVAw+R9f7Ka8U6oX/WME1SRsg6QLrwVAq8P2cHV1YXCMLwfMx+T+YZg==" saltValue="2iCvj7t8I23g/hTSSFmrSw==" spinCount="100000" sheet="1" objects="1" scenarios="1" formatColumns="0" formatRows="0"/>
  <mergeCells count="25">
    <mergeCell ref="AC4:AC5"/>
    <mergeCell ref="AB21:AC21"/>
    <mergeCell ref="B1:E1"/>
    <mergeCell ref="AH53:AK53"/>
    <mergeCell ref="AH61:AK61"/>
    <mergeCell ref="A2:AA2"/>
    <mergeCell ref="A42:AA42"/>
    <mergeCell ref="AB4:AB5"/>
    <mergeCell ref="B4:AA4"/>
    <mergeCell ref="A23:AA23"/>
    <mergeCell ref="A30:AA30"/>
    <mergeCell ref="A37:AA37"/>
    <mergeCell ref="B25:AA25"/>
    <mergeCell ref="B32:AA32"/>
    <mergeCell ref="AH67:AK67"/>
    <mergeCell ref="AB57:AC57"/>
    <mergeCell ref="AB58:AC58"/>
    <mergeCell ref="AB59:AC59"/>
    <mergeCell ref="AB60:AC60"/>
    <mergeCell ref="AB61:AC61"/>
    <mergeCell ref="B67:AA67"/>
    <mergeCell ref="B61:AA61"/>
    <mergeCell ref="B53:AA53"/>
    <mergeCell ref="A55:AA55"/>
    <mergeCell ref="A63:AA63"/>
  </mergeCells>
  <hyperlinks>
    <hyperlink ref="AB6" location="'GHGRP Ref &amp; Methodology'!B6" display="GHGRP Reference" xr:uid="{6563C9CC-7C82-4180-8774-723988717FFA}"/>
    <hyperlink ref="AB7" location="'GHGRP Ref &amp; Methodology'!B7" display="GHGRP Reference" xr:uid="{989D4AB8-0ACD-47D9-9EEF-B9B7BA2D9BE8}"/>
    <hyperlink ref="AB8" location="'GHGRP Ref &amp; Methodology'!B8" display="GHGRP Reference" xr:uid="{F1B7E80F-917D-4706-A671-5BCBF2C1C7B9}"/>
    <hyperlink ref="AB9" location="'GHGRP Ref &amp; Methodology'!B9" display="GHGRP Reference" xr:uid="{55E62D7D-292C-4BD3-80C4-2B03A0125DAF}"/>
    <hyperlink ref="AB10" location="'GHGRP Ref &amp; Methodology'!B10" display="GHGRP Reference" xr:uid="{5A38D7D6-1303-45C0-BCF9-3720CEFA43FD}"/>
    <hyperlink ref="AB11" location="'GHGRP Ref &amp; Methodology'!B11" display="GHGRP Reference" xr:uid="{9F3E8201-593F-4FFF-A4FD-475BA38B7B34}"/>
    <hyperlink ref="AB12" location="'GHGRP Ref &amp; Methodology'!B12" display="GHGRP Reference" xr:uid="{5FA22D4D-ABC8-45C1-940A-03151681AE87}"/>
    <hyperlink ref="AB13" location="'GHGRP Ref &amp; Methodology'!B13" display="GHGRP Reference" xr:uid="{91330FC2-BFD7-4D39-B8DB-5771BAD43B21}"/>
    <hyperlink ref="AB14" location="'GHGRP Ref &amp; Methodology'!B14" display="GHGRP Reference" xr:uid="{DAB991CF-F810-46C7-9108-BD066683D755}"/>
    <hyperlink ref="AB15" location="'GHGRP Ref &amp; Methodology'!B15" display="GHGRP Reference" xr:uid="{27CF446D-3963-4D85-899C-1549957F5C57}"/>
    <hyperlink ref="AB16" location="'GHGRP Ref &amp; Methodology'!B16" display="GHGRP Reference" xr:uid="{87F49148-F7F2-462E-B861-DA621FF4B18E}"/>
    <hyperlink ref="AB17" location="'GHGRP Ref &amp; Methodology'!B17" display="GHGRP Reference" xr:uid="{17A75D3C-3FDD-4D70-A721-9F35C8E55AFF}"/>
    <hyperlink ref="AB18" location="'GHGRP Ref &amp; Methodology'!B18" display="GHGRP Reference" xr:uid="{C64AB689-FC2F-45D9-A72D-C5B2F984EBBC}"/>
    <hyperlink ref="AB19" location="'GHGRP Ref &amp; Methodology'!B19" display="GHGRP Reference" xr:uid="{A54AB044-F9AB-4F1E-92F6-894040ED5449}"/>
    <hyperlink ref="AB20" location="'GHGRP Ref &amp; Methodology'!B20" display="GHGRP Reference" xr:uid="{A40D3E44-8640-4372-BBA0-5DA756A5BBA8}"/>
    <hyperlink ref="AC6" location="'GHGRP Ref &amp; Methodology'!C6" display="Description " xr:uid="{2E894961-8A76-444E-A60A-A7D3EF32B7C0}"/>
    <hyperlink ref="AC7:AC20" location="Sheet1!C6" display="Description " xr:uid="{D7E2867C-4FBF-47F3-9E93-9CB3F87A17ED}"/>
    <hyperlink ref="AC7" location="'GHGRP Ref &amp; Methodology'!C7" display="Description " xr:uid="{4EDFEE49-FD2F-48EF-AFE8-EB98E508FA23}"/>
    <hyperlink ref="AC8" location="'GHGRP Ref &amp; Methodology'!C8" display="Description " xr:uid="{6BDD679D-B242-4766-BDED-ECE0E72B07FB}"/>
    <hyperlink ref="AC9" location="'GHGRP Ref &amp; Methodology'!C9" display="Description " xr:uid="{6A7C3F0E-741B-4226-9E29-4600D34BA5FB}"/>
    <hyperlink ref="AC10" location="'GHGRP Ref &amp; Methodology'!C10" display="Description " xr:uid="{77056FA8-F74A-485C-A9D0-A57B304B255A}"/>
    <hyperlink ref="AC11" location="'GHGRP Ref &amp; Methodology'!C11" display="Description " xr:uid="{FE99CFED-CF27-4D95-812F-FBC2555EE480}"/>
    <hyperlink ref="AC12" location="'GHGRP Ref &amp; Methodology'!C12" display="Description " xr:uid="{488E542F-A893-49BD-B5C3-0949F309A954}"/>
    <hyperlink ref="AC13" location="'GHGRP Ref &amp; Methodology'!C13" display="Description " xr:uid="{1B10636E-7581-4240-BA8A-4A53F9EA6652}"/>
    <hyperlink ref="AC14" location="'GHGRP Ref &amp; Methodology'!C14" display="Description " xr:uid="{9C2C350D-A3C2-4701-A2A2-B1A3FF071355}"/>
    <hyperlink ref="AC15" location="'GHGRP Ref &amp; Methodology'!C15" display="Description " xr:uid="{646DEFEF-36FE-4A3D-89E6-A663D295CF85}"/>
    <hyperlink ref="AC16" location="'GHGRP Ref &amp; Methodology'!C16" display="Description " xr:uid="{9DE3BA14-9D91-4FFC-8DC8-87820FB1599B}"/>
    <hyperlink ref="AC17" location="'GHGRP Ref &amp; Methodology'!C17" display="Description " xr:uid="{FF666E00-C591-4C12-BB1C-C472849A0A72}"/>
    <hyperlink ref="AC18" location="'GHGRP Ref &amp; Methodology'!C18" display="Description " xr:uid="{901D0228-BDED-4A84-8F74-93E16A215C9D}"/>
    <hyperlink ref="AC19" location="'GHGRP Ref &amp; Methodology'!C19" display="Description " xr:uid="{1CECB189-D0ED-476A-A148-4B5CE9BFAF1D}"/>
    <hyperlink ref="AC20" location="'GHGRP Ref &amp; Methodology'!C20" display="Description " xr:uid="{7FE67C2D-613F-4A81-929E-A6FF3D84269E}"/>
  </hyperlink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2FD06-172E-46D3-8269-9DAF1DD3CF10}">
  <sheetPr codeName="Sheet6">
    <tabColor theme="8"/>
  </sheetPr>
  <dimension ref="A1:AK70"/>
  <sheetViews>
    <sheetView zoomScale="80" zoomScaleNormal="80" workbookViewId="0">
      <pane xSplit="1" ySplit="5" topLeftCell="F52" activePane="bottomRight" state="frozen"/>
      <selection pane="topRight" activeCell="B1" sqref="B1"/>
      <selection pane="bottomLeft" activeCell="A6" sqref="A6"/>
      <selection pane="bottomRight" activeCell="AC63" sqref="AC63"/>
    </sheetView>
  </sheetViews>
  <sheetFormatPr defaultColWidth="8.5703125" defaultRowHeight="12.75" x14ac:dyDescent="0.2"/>
  <cols>
    <col min="1" max="1" width="48.28515625" style="1" customWidth="1"/>
    <col min="2" max="8" width="27.28515625" style="3" bestFit="1" customWidth="1"/>
    <col min="9" max="10" width="27.28515625" style="3" customWidth="1"/>
    <col min="11" max="27" width="27.28515625" style="3" hidden="1" customWidth="1"/>
    <col min="28" max="28" width="51.28515625" style="3" customWidth="1"/>
    <col min="29" max="29" width="67" style="1" customWidth="1"/>
    <col min="30" max="30" width="8.5703125" style="3"/>
    <col min="31" max="31" width="25.5703125" style="3" bestFit="1" customWidth="1"/>
    <col min="32" max="32" width="8.5703125" style="3"/>
    <col min="33" max="33" width="44.7109375" style="3" customWidth="1"/>
    <col min="34" max="36" width="8.5703125" style="3"/>
    <col min="37" max="37" width="13" style="3" customWidth="1"/>
    <col min="38" max="16384" width="8.5703125" style="3"/>
  </cols>
  <sheetData>
    <row r="1" spans="1:33" ht="108.75" customHeight="1" thickTop="1" thickBot="1" x14ac:dyDescent="0.25">
      <c r="A1" s="225" t="str">
        <f>IF('Company Information'!$B$8&lt;&gt;"","Company:  "&amp;'Company Information'!$B$8, "Company: "&amp;"No Entry")</f>
        <v>Company:  Gathering &amp; Boosting Example Company</v>
      </c>
      <c r="B1" s="340" t="s">
        <v>153</v>
      </c>
      <c r="C1" s="341"/>
      <c r="D1" s="341"/>
      <c r="E1" s="342"/>
      <c r="F1" s="226"/>
      <c r="G1" s="226"/>
      <c r="H1" s="226"/>
      <c r="I1" s="226"/>
      <c r="J1" s="226"/>
      <c r="K1" s="226"/>
      <c r="L1" s="226"/>
      <c r="M1" s="226"/>
      <c r="N1" s="226"/>
      <c r="O1" s="226"/>
      <c r="P1" s="226"/>
      <c r="Q1" s="226"/>
      <c r="R1" s="226"/>
      <c r="S1" s="226"/>
      <c r="T1" s="226"/>
      <c r="U1" s="226"/>
      <c r="V1" s="226"/>
      <c r="W1" s="226"/>
      <c r="X1" s="226"/>
      <c r="Y1" s="226"/>
      <c r="Z1" s="226"/>
      <c r="AA1" s="226"/>
      <c r="AB1" s="162" t="s">
        <v>154</v>
      </c>
      <c r="AC1" s="163"/>
    </row>
    <row r="2" spans="1:33" ht="21.75" thickTop="1" thickBot="1" x14ac:dyDescent="0.25">
      <c r="A2" s="343" t="s">
        <v>155</v>
      </c>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5"/>
      <c r="AB2" s="227"/>
      <c r="AC2" s="228"/>
    </row>
    <row r="3" spans="1:33" s="21" customFormat="1" ht="19.5" thickTop="1" thickBot="1" x14ac:dyDescent="0.3">
      <c r="A3" s="185" t="s">
        <v>61</v>
      </c>
      <c r="B3" s="29"/>
      <c r="C3" s="29"/>
      <c r="D3" s="29"/>
      <c r="E3" s="29"/>
      <c r="F3" s="29"/>
      <c r="G3" s="29"/>
      <c r="H3" s="29"/>
      <c r="I3" s="29"/>
      <c r="J3" s="29"/>
      <c r="K3" s="29"/>
      <c r="L3" s="29"/>
      <c r="M3" s="29"/>
      <c r="N3" s="29"/>
      <c r="O3" s="29"/>
      <c r="P3" s="29"/>
      <c r="Q3" s="29"/>
      <c r="R3" s="29"/>
      <c r="S3" s="29"/>
      <c r="T3" s="29"/>
      <c r="U3" s="29"/>
      <c r="V3" s="29"/>
      <c r="W3" s="29"/>
      <c r="X3" s="29"/>
      <c r="Y3" s="29"/>
      <c r="Z3" s="29"/>
      <c r="AA3" s="29"/>
      <c r="AB3" s="25"/>
      <c r="AC3" s="229"/>
    </row>
    <row r="4" spans="1:33" s="4" customFormat="1" ht="39" thickTop="1" x14ac:dyDescent="0.2">
      <c r="A4" s="170" t="s">
        <v>62</v>
      </c>
      <c r="B4" s="333" t="s">
        <v>63</v>
      </c>
      <c r="C4" s="334"/>
      <c r="D4" s="334"/>
      <c r="E4" s="334"/>
      <c r="F4" s="334"/>
      <c r="G4" s="334"/>
      <c r="H4" s="334"/>
      <c r="I4" s="334"/>
      <c r="J4" s="334"/>
      <c r="K4" s="334"/>
      <c r="L4" s="334"/>
      <c r="M4" s="334"/>
      <c r="N4" s="334"/>
      <c r="O4" s="334"/>
      <c r="P4" s="334"/>
      <c r="Q4" s="334"/>
      <c r="R4" s="334"/>
      <c r="S4" s="334"/>
      <c r="T4" s="334"/>
      <c r="U4" s="334"/>
      <c r="V4" s="334"/>
      <c r="W4" s="334"/>
      <c r="X4" s="334"/>
      <c r="Y4" s="334"/>
      <c r="Z4" s="334"/>
      <c r="AA4" s="334"/>
      <c r="AB4" s="38" t="s">
        <v>64</v>
      </c>
      <c r="AC4" s="198" t="s">
        <v>65</v>
      </c>
      <c r="AG4" s="188" t="s">
        <v>156</v>
      </c>
    </row>
    <row r="5" spans="1:33" s="4" customFormat="1" x14ac:dyDescent="0.2">
      <c r="A5" s="170"/>
      <c r="B5" s="171" t="str" cm="1">
        <f t="array" ref="B5:AA5">TRANSPOSE('Company Information'!E11:E36)</f>
        <v>"Non-GHGRP Facility Name"</v>
      </c>
      <c r="C5" s="171" t="str">
        <v>"Non-GHGRP Facility Name"</v>
      </c>
      <c r="D5" s="171" t="str">
        <v>"Non-GHGRP Facility Name"</v>
      </c>
      <c r="E5" s="171" t="str">
        <v>"Non-GHGRP Facility Name"</v>
      </c>
      <c r="F5" s="171" t="str">
        <v>"Non-GHGRP Facility Name"</v>
      </c>
      <c r="G5" s="171" t="str">
        <v>"Non-GHGRP Facility Name"</v>
      </c>
      <c r="H5" s="171" t="str">
        <v>"Non-GHGRP Facility Name"</v>
      </c>
      <c r="I5" s="171" t="str">
        <v>"Non-GHGRP Facility Name"</v>
      </c>
      <c r="J5" s="171" t="str">
        <v>"Non-GHGRP Facility Name"</v>
      </c>
      <c r="K5" s="171" t="str">
        <v>"Non-GHGRP Facility Name"</v>
      </c>
      <c r="L5" s="171" t="str">
        <v>"Non-GHGRP Facility Name"</v>
      </c>
      <c r="M5" s="171" t="str">
        <v>"Non-GHGRP Facility Name"</v>
      </c>
      <c r="N5" s="171" t="str">
        <v>"Non-GHGRP Facility Name"</v>
      </c>
      <c r="O5" s="171" t="str">
        <v>"Non-GHGRP Facility Name"</v>
      </c>
      <c r="P5" s="171" t="str">
        <v>"Non-GHGRP Facility Name"</v>
      </c>
      <c r="Q5" s="171" t="str">
        <v>"Non-GHGRP Facility Name"</v>
      </c>
      <c r="R5" s="171" t="str">
        <v>"Non-GHGRP Facility Name"</v>
      </c>
      <c r="S5" s="171" t="str">
        <v>"Non-GHGRP Facility Name"</v>
      </c>
      <c r="T5" s="171" t="str">
        <v>"Non-GHGRP Facility Name"</v>
      </c>
      <c r="U5" s="171" t="str">
        <v>"Non-GHGRP Facility Name"</v>
      </c>
      <c r="V5" s="171" t="str">
        <v>"Non-GHGRP Facility Name"</v>
      </c>
      <c r="W5" s="171" t="str">
        <v>"Non-GHGRP Facility Name"</v>
      </c>
      <c r="X5" s="171" t="str">
        <v>"Non-GHGRP Facility Name"</v>
      </c>
      <c r="Y5" s="171" t="str">
        <v>"Non-GHGRP Facility Name"</v>
      </c>
      <c r="Z5" s="171" t="str">
        <v>"Non-GHGRP Facility Name"</v>
      </c>
      <c r="AA5" s="171" t="str">
        <v>"Non-GHGRP Facility Name"</v>
      </c>
      <c r="AB5" s="38"/>
      <c r="AC5" s="198"/>
      <c r="AG5" s="189"/>
    </row>
    <row r="6" spans="1:33" s="4" customFormat="1" ht="25.5" x14ac:dyDescent="0.25">
      <c r="A6" s="173" t="s">
        <v>66</v>
      </c>
      <c r="B6" s="80"/>
      <c r="C6" s="80"/>
      <c r="D6" s="80"/>
      <c r="E6" s="80"/>
      <c r="F6" s="80"/>
      <c r="G6" s="80"/>
      <c r="H6" s="80"/>
      <c r="I6" s="80"/>
      <c r="J6" s="80"/>
      <c r="K6" s="80"/>
      <c r="L6" s="80"/>
      <c r="M6" s="80"/>
      <c r="N6" s="80"/>
      <c r="O6" s="80"/>
      <c r="P6" s="80"/>
      <c r="Q6" s="80"/>
      <c r="R6" s="80"/>
      <c r="S6" s="80"/>
      <c r="T6" s="80"/>
      <c r="U6" s="80"/>
      <c r="V6" s="80"/>
      <c r="W6" s="80"/>
      <c r="X6" s="80"/>
      <c r="Y6" s="80"/>
      <c r="Z6" s="80"/>
      <c r="AA6" s="80"/>
      <c r="AB6" s="174" t="s">
        <v>67</v>
      </c>
      <c r="AC6" s="175" t="s">
        <v>68</v>
      </c>
      <c r="AG6" s="189">
        <f>SUM(B6:AA6)</f>
        <v>0</v>
      </c>
    </row>
    <row r="7" spans="1:33" ht="15" x14ac:dyDescent="0.25">
      <c r="A7" s="176" t="s">
        <v>69</v>
      </c>
      <c r="B7" s="80"/>
      <c r="C7" s="80"/>
      <c r="D7" s="80"/>
      <c r="E7" s="80"/>
      <c r="F7" s="80"/>
      <c r="G7" s="80"/>
      <c r="H7" s="80"/>
      <c r="I7" s="80"/>
      <c r="J7" s="80"/>
      <c r="K7" s="80"/>
      <c r="L7" s="80"/>
      <c r="M7" s="80"/>
      <c r="N7" s="80"/>
      <c r="O7" s="80"/>
      <c r="P7" s="80"/>
      <c r="Q7" s="80"/>
      <c r="R7" s="80"/>
      <c r="S7" s="80"/>
      <c r="T7" s="80"/>
      <c r="U7" s="80"/>
      <c r="V7" s="80"/>
      <c r="W7" s="80"/>
      <c r="X7" s="80"/>
      <c r="Y7" s="80"/>
      <c r="Z7" s="80"/>
      <c r="AA7" s="80"/>
      <c r="AB7" s="174" t="s">
        <v>67</v>
      </c>
      <c r="AC7" s="175" t="s">
        <v>68</v>
      </c>
      <c r="AG7" s="189">
        <f t="shared" ref="AG7:AG20" si="0">SUM(B7:AA7)</f>
        <v>0</v>
      </c>
    </row>
    <row r="8" spans="1:33" ht="25.5" x14ac:dyDescent="0.25">
      <c r="A8" s="230" t="s">
        <v>70</v>
      </c>
      <c r="B8" s="80"/>
      <c r="C8" s="80"/>
      <c r="D8" s="80"/>
      <c r="E8" s="80"/>
      <c r="F8" s="80"/>
      <c r="G8" s="80"/>
      <c r="H8" s="80"/>
      <c r="I8" s="80"/>
      <c r="J8" s="80"/>
      <c r="K8" s="80"/>
      <c r="L8" s="80"/>
      <c r="M8" s="80"/>
      <c r="N8" s="80"/>
      <c r="O8" s="80"/>
      <c r="P8" s="80"/>
      <c r="Q8" s="80"/>
      <c r="R8" s="80"/>
      <c r="S8" s="80"/>
      <c r="T8" s="80"/>
      <c r="U8" s="80"/>
      <c r="V8" s="80"/>
      <c r="W8" s="80"/>
      <c r="X8" s="80"/>
      <c r="Y8" s="80"/>
      <c r="Z8" s="80"/>
      <c r="AA8" s="80"/>
      <c r="AB8" s="174" t="s">
        <v>67</v>
      </c>
      <c r="AC8" s="175" t="s">
        <v>68</v>
      </c>
      <c r="AG8" s="189">
        <f t="shared" si="0"/>
        <v>0</v>
      </c>
    </row>
    <row r="9" spans="1:33" ht="15" x14ac:dyDescent="0.25">
      <c r="A9" s="176" t="s">
        <v>71</v>
      </c>
      <c r="B9" s="80"/>
      <c r="C9" s="80"/>
      <c r="D9" s="80"/>
      <c r="E9" s="80"/>
      <c r="F9" s="80"/>
      <c r="G9" s="80"/>
      <c r="H9" s="80"/>
      <c r="I9" s="80"/>
      <c r="J9" s="80"/>
      <c r="K9" s="80"/>
      <c r="L9" s="80"/>
      <c r="M9" s="80"/>
      <c r="N9" s="80"/>
      <c r="O9" s="80"/>
      <c r="P9" s="80"/>
      <c r="Q9" s="80"/>
      <c r="R9" s="80"/>
      <c r="S9" s="80"/>
      <c r="T9" s="80"/>
      <c r="U9" s="80"/>
      <c r="V9" s="80"/>
      <c r="W9" s="80"/>
      <c r="X9" s="80"/>
      <c r="Y9" s="80"/>
      <c r="Z9" s="80"/>
      <c r="AA9" s="80"/>
      <c r="AB9" s="174" t="s">
        <v>67</v>
      </c>
      <c r="AC9" s="175" t="s">
        <v>68</v>
      </c>
      <c r="AG9" s="189">
        <f t="shared" si="0"/>
        <v>0</v>
      </c>
    </row>
    <row r="10" spans="1:33" ht="15" x14ac:dyDescent="0.25">
      <c r="A10" s="176" t="s">
        <v>72</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174" t="s">
        <v>67</v>
      </c>
      <c r="AC10" s="175" t="s">
        <v>68</v>
      </c>
      <c r="AG10" s="189">
        <f t="shared" si="0"/>
        <v>0</v>
      </c>
    </row>
    <row r="11" spans="1:33" ht="15" x14ac:dyDescent="0.25">
      <c r="A11" s="231" t="s">
        <v>73</v>
      </c>
      <c r="B11" s="80"/>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174" t="s">
        <v>67</v>
      </c>
      <c r="AC11" s="175" t="s">
        <v>68</v>
      </c>
      <c r="AG11" s="189">
        <f t="shared" si="0"/>
        <v>0</v>
      </c>
    </row>
    <row r="12" spans="1:33" ht="15" x14ac:dyDescent="0.25">
      <c r="A12" s="176" t="s">
        <v>74</v>
      </c>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174" t="s">
        <v>67</v>
      </c>
      <c r="AC12" s="175" t="s">
        <v>68</v>
      </c>
      <c r="AG12" s="189">
        <f t="shared" si="0"/>
        <v>0</v>
      </c>
    </row>
    <row r="13" spans="1:33" ht="15" x14ac:dyDescent="0.25">
      <c r="A13" s="176" t="s">
        <v>75</v>
      </c>
      <c r="B13" s="80"/>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174" t="s">
        <v>67</v>
      </c>
      <c r="AC13" s="175" t="s">
        <v>68</v>
      </c>
      <c r="AG13" s="189">
        <f t="shared" si="0"/>
        <v>0</v>
      </c>
    </row>
    <row r="14" spans="1:33" ht="25.5" x14ac:dyDescent="0.25">
      <c r="A14" s="173" t="s">
        <v>76</v>
      </c>
      <c r="B14" s="80"/>
      <c r="C14" s="80"/>
      <c r="D14" s="80"/>
      <c r="E14" s="80"/>
      <c r="F14" s="80"/>
      <c r="G14" s="80"/>
      <c r="H14" s="80"/>
      <c r="I14" s="80"/>
      <c r="J14" s="80"/>
      <c r="K14" s="80"/>
      <c r="L14" s="80"/>
      <c r="M14" s="80"/>
      <c r="N14" s="80"/>
      <c r="O14" s="80"/>
      <c r="P14" s="80"/>
      <c r="Q14" s="80"/>
      <c r="R14" s="80"/>
      <c r="S14" s="80"/>
      <c r="T14" s="80"/>
      <c r="U14" s="80"/>
      <c r="V14" s="80"/>
      <c r="W14" s="80"/>
      <c r="X14" s="80"/>
      <c r="Y14" s="80"/>
      <c r="Z14" s="80"/>
      <c r="AA14" s="80"/>
      <c r="AB14" s="174" t="s">
        <v>67</v>
      </c>
      <c r="AC14" s="175" t="s">
        <v>68</v>
      </c>
      <c r="AG14" s="189">
        <f t="shared" si="0"/>
        <v>0</v>
      </c>
    </row>
    <row r="15" spans="1:33" ht="15" x14ac:dyDescent="0.25">
      <c r="A15" s="176" t="s">
        <v>77</v>
      </c>
      <c r="B15" s="80"/>
      <c r="C15" s="80"/>
      <c r="D15" s="80"/>
      <c r="E15" s="80"/>
      <c r="F15" s="80"/>
      <c r="G15" s="80"/>
      <c r="H15" s="80"/>
      <c r="I15" s="80"/>
      <c r="J15" s="80"/>
      <c r="K15" s="80"/>
      <c r="L15" s="80"/>
      <c r="M15" s="80"/>
      <c r="N15" s="80"/>
      <c r="O15" s="80"/>
      <c r="P15" s="80"/>
      <c r="Q15" s="80"/>
      <c r="R15" s="80"/>
      <c r="S15" s="80"/>
      <c r="T15" s="80"/>
      <c r="U15" s="80"/>
      <c r="V15" s="80"/>
      <c r="W15" s="80"/>
      <c r="X15" s="80"/>
      <c r="Y15" s="80"/>
      <c r="Z15" s="80"/>
      <c r="AA15" s="80"/>
      <c r="AB15" s="174" t="s">
        <v>67</v>
      </c>
      <c r="AC15" s="175" t="s">
        <v>68</v>
      </c>
      <c r="AG15" s="189">
        <f t="shared" si="0"/>
        <v>0</v>
      </c>
    </row>
    <row r="16" spans="1:33" ht="15" x14ac:dyDescent="0.25">
      <c r="A16" s="176" t="s">
        <v>78</v>
      </c>
      <c r="B16" s="80"/>
      <c r="C16" s="80"/>
      <c r="D16" s="80"/>
      <c r="E16" s="80"/>
      <c r="F16" s="80"/>
      <c r="G16" s="80"/>
      <c r="H16" s="80"/>
      <c r="I16" s="80"/>
      <c r="J16" s="80"/>
      <c r="K16" s="80"/>
      <c r="L16" s="80"/>
      <c r="M16" s="80"/>
      <c r="N16" s="80"/>
      <c r="O16" s="80"/>
      <c r="P16" s="80"/>
      <c r="Q16" s="80"/>
      <c r="R16" s="80"/>
      <c r="S16" s="80"/>
      <c r="T16" s="80"/>
      <c r="U16" s="80"/>
      <c r="V16" s="80"/>
      <c r="W16" s="80"/>
      <c r="X16" s="80"/>
      <c r="Y16" s="80"/>
      <c r="Z16" s="80"/>
      <c r="AA16" s="80"/>
      <c r="AB16" s="174" t="s">
        <v>67</v>
      </c>
      <c r="AC16" s="175" t="s">
        <v>68</v>
      </c>
      <c r="AG16" s="189">
        <f t="shared" si="0"/>
        <v>0</v>
      </c>
    </row>
    <row r="17" spans="1:33" ht="25.5" x14ac:dyDescent="0.25">
      <c r="A17" s="173" t="s">
        <v>79</v>
      </c>
      <c r="B17" s="80"/>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174" t="s">
        <v>67</v>
      </c>
      <c r="AC17" s="175" t="s">
        <v>68</v>
      </c>
      <c r="AG17" s="189">
        <f t="shared" si="0"/>
        <v>0</v>
      </c>
    </row>
    <row r="18" spans="1:33" ht="15" x14ac:dyDescent="0.25">
      <c r="A18" s="176" t="s">
        <v>80</v>
      </c>
      <c r="B18" s="80"/>
      <c r="C18" s="80"/>
      <c r="D18" s="80"/>
      <c r="E18" s="80"/>
      <c r="F18" s="80"/>
      <c r="G18" s="80"/>
      <c r="H18" s="80"/>
      <c r="I18" s="80"/>
      <c r="J18" s="80"/>
      <c r="K18" s="80"/>
      <c r="L18" s="80"/>
      <c r="M18" s="80"/>
      <c r="N18" s="80"/>
      <c r="O18" s="80"/>
      <c r="P18" s="80"/>
      <c r="Q18" s="80"/>
      <c r="R18" s="80"/>
      <c r="S18" s="80"/>
      <c r="T18" s="80"/>
      <c r="U18" s="80"/>
      <c r="V18" s="80"/>
      <c r="W18" s="80"/>
      <c r="X18" s="80"/>
      <c r="Y18" s="80"/>
      <c r="Z18" s="80"/>
      <c r="AA18" s="80"/>
      <c r="AB18" s="174" t="s">
        <v>67</v>
      </c>
      <c r="AC18" s="175" t="s">
        <v>68</v>
      </c>
      <c r="AG18" s="189">
        <f t="shared" si="0"/>
        <v>0</v>
      </c>
    </row>
    <row r="19" spans="1:33" ht="25.5" x14ac:dyDescent="0.25">
      <c r="A19" s="176" t="s">
        <v>81</v>
      </c>
      <c r="B19" s="80"/>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174" t="s">
        <v>67</v>
      </c>
      <c r="AC19" s="175" t="s">
        <v>68</v>
      </c>
      <c r="AG19" s="189">
        <f t="shared" si="0"/>
        <v>0</v>
      </c>
    </row>
    <row r="20" spans="1:33" ht="15" x14ac:dyDescent="0.25">
      <c r="A20" s="176" t="s">
        <v>82</v>
      </c>
      <c r="B20" s="80"/>
      <c r="C20" s="80"/>
      <c r="D20" s="80"/>
      <c r="E20" s="80"/>
      <c r="F20" s="80"/>
      <c r="G20" s="80"/>
      <c r="H20" s="80"/>
      <c r="I20" s="80"/>
      <c r="J20" s="80"/>
      <c r="K20" s="80"/>
      <c r="L20" s="80"/>
      <c r="M20" s="80"/>
      <c r="N20" s="80"/>
      <c r="O20" s="80"/>
      <c r="P20" s="80"/>
      <c r="Q20" s="80"/>
      <c r="R20" s="80"/>
      <c r="S20" s="80"/>
      <c r="T20" s="80"/>
      <c r="U20" s="80"/>
      <c r="V20" s="80"/>
      <c r="W20" s="80"/>
      <c r="X20" s="80"/>
      <c r="Y20" s="80"/>
      <c r="Z20" s="80"/>
      <c r="AA20" s="80"/>
      <c r="AB20" s="174" t="s">
        <v>67</v>
      </c>
      <c r="AC20" s="175" t="s">
        <v>68</v>
      </c>
      <c r="AG20" s="189">
        <f t="shared" si="0"/>
        <v>0</v>
      </c>
    </row>
    <row r="21" spans="1:33" ht="31.5" customHeight="1" thickBot="1" x14ac:dyDescent="0.25">
      <c r="A21" s="209" t="s">
        <v>84</v>
      </c>
      <c r="B21" s="204">
        <f t="shared" ref="B21:AA21" si="1">SUM(B6:B20)</f>
        <v>0</v>
      </c>
      <c r="C21" s="204">
        <f t="shared" si="1"/>
        <v>0</v>
      </c>
      <c r="D21" s="204">
        <f t="shared" si="1"/>
        <v>0</v>
      </c>
      <c r="E21" s="204">
        <f t="shared" si="1"/>
        <v>0</v>
      </c>
      <c r="F21" s="204">
        <f t="shared" si="1"/>
        <v>0</v>
      </c>
      <c r="G21" s="204">
        <f t="shared" si="1"/>
        <v>0</v>
      </c>
      <c r="H21" s="204">
        <f t="shared" si="1"/>
        <v>0</v>
      </c>
      <c r="I21" s="204">
        <f t="shared" si="1"/>
        <v>0</v>
      </c>
      <c r="J21" s="204">
        <f t="shared" si="1"/>
        <v>0</v>
      </c>
      <c r="K21" s="204">
        <f t="shared" si="1"/>
        <v>0</v>
      </c>
      <c r="L21" s="204">
        <f t="shared" si="1"/>
        <v>0</v>
      </c>
      <c r="M21" s="204">
        <f t="shared" si="1"/>
        <v>0</v>
      </c>
      <c r="N21" s="204">
        <f t="shared" si="1"/>
        <v>0</v>
      </c>
      <c r="O21" s="204">
        <f t="shared" si="1"/>
        <v>0</v>
      </c>
      <c r="P21" s="204">
        <f t="shared" si="1"/>
        <v>0</v>
      </c>
      <c r="Q21" s="204">
        <f t="shared" si="1"/>
        <v>0</v>
      </c>
      <c r="R21" s="204">
        <f t="shared" si="1"/>
        <v>0</v>
      </c>
      <c r="S21" s="204">
        <f t="shared" si="1"/>
        <v>0</v>
      </c>
      <c r="T21" s="204">
        <f t="shared" si="1"/>
        <v>0</v>
      </c>
      <c r="U21" s="204">
        <f t="shared" si="1"/>
        <v>0</v>
      </c>
      <c r="V21" s="204">
        <f t="shared" si="1"/>
        <v>0</v>
      </c>
      <c r="W21" s="204">
        <f t="shared" si="1"/>
        <v>0</v>
      </c>
      <c r="X21" s="204">
        <f t="shared" si="1"/>
        <v>0</v>
      </c>
      <c r="Y21" s="204">
        <f t="shared" si="1"/>
        <v>0</v>
      </c>
      <c r="Z21" s="204">
        <f t="shared" si="1"/>
        <v>0</v>
      </c>
      <c r="AA21" s="204">
        <f t="shared" si="1"/>
        <v>0</v>
      </c>
      <c r="AB21" s="205"/>
      <c r="AC21" s="206"/>
      <c r="AG21" s="207">
        <f>SUM(B21:AA21)</f>
        <v>0</v>
      </c>
    </row>
    <row r="22" spans="1:33" ht="23.25" customHeight="1" thickTop="1" thickBot="1" x14ac:dyDescent="0.25">
      <c r="A22" s="2"/>
      <c r="B22" s="211"/>
      <c r="C22" s="211"/>
      <c r="D22" s="211"/>
      <c r="E22" s="211"/>
      <c r="F22" s="211"/>
      <c r="G22" s="211"/>
      <c r="H22" s="211"/>
      <c r="I22" s="211"/>
      <c r="J22" s="211"/>
      <c r="K22" s="211"/>
      <c r="L22" s="211"/>
      <c r="M22" s="211"/>
      <c r="N22" s="211"/>
      <c r="O22" s="211"/>
      <c r="P22" s="211"/>
      <c r="Q22" s="211"/>
      <c r="R22" s="211"/>
      <c r="S22" s="211"/>
      <c r="T22" s="211"/>
      <c r="U22" s="211"/>
      <c r="V22" s="211"/>
      <c r="W22" s="211"/>
      <c r="X22" s="211"/>
      <c r="Y22" s="211"/>
      <c r="Z22" s="211"/>
      <c r="AA22" s="211"/>
    </row>
    <row r="23" spans="1:33" ht="21.75" thickTop="1" thickBot="1" x14ac:dyDescent="0.25">
      <c r="A23" s="330" t="s">
        <v>86</v>
      </c>
      <c r="B23" s="331"/>
      <c r="C23" s="331"/>
      <c r="D23" s="331"/>
      <c r="E23" s="331"/>
      <c r="F23" s="331"/>
      <c r="G23" s="331"/>
      <c r="H23" s="331"/>
      <c r="I23" s="331"/>
      <c r="J23" s="331"/>
      <c r="K23" s="331"/>
      <c r="L23" s="331"/>
      <c r="M23" s="331"/>
      <c r="N23" s="331"/>
      <c r="O23" s="331"/>
      <c r="P23" s="331"/>
      <c r="Q23" s="331"/>
      <c r="R23" s="331"/>
      <c r="S23" s="331"/>
      <c r="T23" s="331"/>
      <c r="U23" s="331"/>
      <c r="V23" s="331"/>
      <c r="W23" s="331"/>
      <c r="X23" s="331"/>
      <c r="Y23" s="331"/>
      <c r="Z23" s="331"/>
      <c r="AA23" s="332"/>
      <c r="AB23" s="184"/>
    </row>
    <row r="24" spans="1:33" ht="39.75" thickTop="1" x14ac:dyDescent="0.25">
      <c r="A24" s="185" t="s">
        <v>87</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186"/>
      <c r="AC24" s="3"/>
      <c r="AG24" s="188" t="s">
        <v>157</v>
      </c>
    </row>
    <row r="25" spans="1:33" x14ac:dyDescent="0.2">
      <c r="A25" s="170" t="s">
        <v>62</v>
      </c>
      <c r="B25" s="333" t="s">
        <v>88</v>
      </c>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187" t="s">
        <v>89</v>
      </c>
      <c r="AC25" s="3"/>
      <c r="AG25" s="189"/>
    </row>
    <row r="26" spans="1:33" x14ac:dyDescent="0.2">
      <c r="A26" s="170"/>
      <c r="B26" s="171" t="str">
        <f t="shared" ref="B26:AA26" si="2">+B$5</f>
        <v>"Non-GHGRP Facility Name"</v>
      </c>
      <c r="C26" s="171" t="str">
        <f t="shared" si="2"/>
        <v>"Non-GHGRP Facility Name"</v>
      </c>
      <c r="D26" s="171" t="str">
        <f t="shared" si="2"/>
        <v>"Non-GHGRP Facility Name"</v>
      </c>
      <c r="E26" s="171" t="str">
        <f t="shared" si="2"/>
        <v>"Non-GHGRP Facility Name"</v>
      </c>
      <c r="F26" s="171" t="str">
        <f t="shared" si="2"/>
        <v>"Non-GHGRP Facility Name"</v>
      </c>
      <c r="G26" s="171" t="str">
        <f t="shared" si="2"/>
        <v>"Non-GHGRP Facility Name"</v>
      </c>
      <c r="H26" s="171" t="str">
        <f t="shared" si="2"/>
        <v>"Non-GHGRP Facility Name"</v>
      </c>
      <c r="I26" s="171" t="str">
        <f t="shared" si="2"/>
        <v>"Non-GHGRP Facility Name"</v>
      </c>
      <c r="J26" s="171" t="str">
        <f t="shared" si="2"/>
        <v>"Non-GHGRP Facility Name"</v>
      </c>
      <c r="K26" s="171" t="str">
        <f t="shared" si="2"/>
        <v>"Non-GHGRP Facility Name"</v>
      </c>
      <c r="L26" s="171" t="str">
        <f t="shared" si="2"/>
        <v>"Non-GHGRP Facility Name"</v>
      </c>
      <c r="M26" s="171" t="str">
        <f t="shared" si="2"/>
        <v>"Non-GHGRP Facility Name"</v>
      </c>
      <c r="N26" s="171" t="str">
        <f t="shared" si="2"/>
        <v>"Non-GHGRP Facility Name"</v>
      </c>
      <c r="O26" s="171" t="str">
        <f t="shared" si="2"/>
        <v>"Non-GHGRP Facility Name"</v>
      </c>
      <c r="P26" s="171" t="str">
        <f t="shared" si="2"/>
        <v>"Non-GHGRP Facility Name"</v>
      </c>
      <c r="Q26" s="171" t="str">
        <f t="shared" si="2"/>
        <v>"Non-GHGRP Facility Name"</v>
      </c>
      <c r="R26" s="171" t="str">
        <f t="shared" si="2"/>
        <v>"Non-GHGRP Facility Name"</v>
      </c>
      <c r="S26" s="171" t="str">
        <f t="shared" si="2"/>
        <v>"Non-GHGRP Facility Name"</v>
      </c>
      <c r="T26" s="171" t="str">
        <f t="shared" si="2"/>
        <v>"Non-GHGRP Facility Name"</v>
      </c>
      <c r="U26" s="171" t="str">
        <f t="shared" si="2"/>
        <v>"Non-GHGRP Facility Name"</v>
      </c>
      <c r="V26" s="171" t="str">
        <f t="shared" si="2"/>
        <v>"Non-GHGRP Facility Name"</v>
      </c>
      <c r="W26" s="171" t="str">
        <f t="shared" si="2"/>
        <v>"Non-GHGRP Facility Name"</v>
      </c>
      <c r="X26" s="171" t="str">
        <f t="shared" si="2"/>
        <v>"Non-GHGRP Facility Name"</v>
      </c>
      <c r="Y26" s="171" t="str">
        <f t="shared" si="2"/>
        <v>"Non-GHGRP Facility Name"</v>
      </c>
      <c r="Z26" s="171" t="str">
        <f t="shared" si="2"/>
        <v>"Non-GHGRP Facility Name"</v>
      </c>
      <c r="AA26" s="171" t="str">
        <f t="shared" si="2"/>
        <v>"Non-GHGRP Facility Name"</v>
      </c>
      <c r="AB26" s="187"/>
      <c r="AC26" s="3"/>
      <c r="AG26" s="189">
        <f>SUM(B26:AA26)</f>
        <v>0</v>
      </c>
    </row>
    <row r="27" spans="1:33" ht="13.5" x14ac:dyDescent="0.2">
      <c r="A27" s="64" t="s">
        <v>91</v>
      </c>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90" t="s">
        <v>92</v>
      </c>
      <c r="AC27" s="3"/>
      <c r="AG27" s="189">
        <f t="shared" ref="AG27:AG28" si="3">SUM(B27:AA27)</f>
        <v>0</v>
      </c>
    </row>
    <row r="28" spans="1:33" ht="27" thickBot="1" x14ac:dyDescent="0.25">
      <c r="A28" s="191" t="s">
        <v>93</v>
      </c>
      <c r="B28" s="107"/>
      <c r="C28" s="107"/>
      <c r="D28" s="107"/>
      <c r="E28" s="108"/>
      <c r="F28" s="107"/>
      <c r="G28" s="108"/>
      <c r="H28" s="107"/>
      <c r="I28" s="107"/>
      <c r="J28" s="107"/>
      <c r="K28" s="107"/>
      <c r="L28" s="107"/>
      <c r="M28" s="107"/>
      <c r="N28" s="107"/>
      <c r="O28" s="107"/>
      <c r="P28" s="107"/>
      <c r="Q28" s="107"/>
      <c r="R28" s="107"/>
      <c r="S28" s="107"/>
      <c r="T28" s="107"/>
      <c r="U28" s="107"/>
      <c r="V28" s="107"/>
      <c r="W28" s="107"/>
      <c r="X28" s="107"/>
      <c r="Y28" s="107"/>
      <c r="Z28" s="107"/>
      <c r="AA28" s="107"/>
      <c r="AB28" s="232" t="s">
        <v>94</v>
      </c>
      <c r="AC28" s="3"/>
      <c r="AG28" s="207">
        <f t="shared" si="3"/>
        <v>0</v>
      </c>
    </row>
    <row r="29" spans="1:33" ht="14.25" thickTop="1" thickBot="1" x14ac:dyDescent="0.25">
      <c r="A29" s="193"/>
      <c r="B29" s="194"/>
      <c r="C29" s="194"/>
      <c r="D29" s="194"/>
      <c r="E29" s="195"/>
      <c r="F29" s="194"/>
      <c r="G29" s="195"/>
      <c r="H29" s="194"/>
      <c r="I29" s="194"/>
      <c r="J29" s="194"/>
      <c r="K29" s="194"/>
      <c r="L29" s="194"/>
      <c r="M29" s="194"/>
      <c r="N29" s="194"/>
      <c r="O29" s="194"/>
      <c r="P29" s="194"/>
      <c r="Q29" s="194"/>
      <c r="R29" s="194"/>
      <c r="S29" s="194"/>
      <c r="T29" s="194"/>
      <c r="U29" s="194"/>
      <c r="V29" s="194"/>
      <c r="W29" s="194"/>
      <c r="X29" s="194"/>
      <c r="Y29" s="194"/>
      <c r="Z29" s="194"/>
      <c r="AA29" s="194"/>
      <c r="AB29" s="233"/>
      <c r="AC29" s="3"/>
    </row>
    <row r="30" spans="1:33" ht="21.75" thickTop="1" thickBot="1" x14ac:dyDescent="0.35">
      <c r="A30" s="302" t="s">
        <v>95</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4"/>
      <c r="AB30" s="234"/>
      <c r="AC30" s="235"/>
    </row>
    <row r="31" spans="1:33" ht="52.5" thickTop="1" x14ac:dyDescent="0.25">
      <c r="A31" s="185" t="s">
        <v>96</v>
      </c>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36"/>
      <c r="AB31" s="26"/>
      <c r="AC31" s="27"/>
      <c r="AG31" s="188" t="s">
        <v>158</v>
      </c>
    </row>
    <row r="32" spans="1:33" s="4" customFormat="1" x14ac:dyDescent="0.2">
      <c r="A32" s="170" t="s">
        <v>62</v>
      </c>
      <c r="B32" s="333" t="s">
        <v>63</v>
      </c>
      <c r="C32" s="334"/>
      <c r="D32" s="334"/>
      <c r="E32" s="334"/>
      <c r="F32" s="334"/>
      <c r="G32" s="334"/>
      <c r="H32" s="334"/>
      <c r="I32" s="334"/>
      <c r="J32" s="334"/>
      <c r="K32" s="334"/>
      <c r="L32" s="334"/>
      <c r="M32" s="334"/>
      <c r="N32" s="334"/>
      <c r="O32" s="334"/>
      <c r="P32" s="334"/>
      <c r="Q32" s="334"/>
      <c r="R32" s="334"/>
      <c r="S32" s="334"/>
      <c r="T32" s="334"/>
      <c r="U32" s="334"/>
      <c r="V32" s="334"/>
      <c r="W32" s="334"/>
      <c r="X32" s="334"/>
      <c r="Y32" s="334"/>
      <c r="Z32" s="334"/>
      <c r="AA32" s="346"/>
      <c r="AB32" s="43" t="s">
        <v>97</v>
      </c>
      <c r="AC32" s="198" t="s">
        <v>98</v>
      </c>
      <c r="AG32" s="189"/>
    </row>
    <row r="33" spans="1:33" s="4" customFormat="1" ht="25.5" x14ac:dyDescent="0.2">
      <c r="A33" s="170"/>
      <c r="B33" s="171" t="str">
        <f t="shared" ref="B33:AA33" si="4">+B$5</f>
        <v>"Non-GHGRP Facility Name"</v>
      </c>
      <c r="C33" s="171" t="str">
        <f t="shared" si="4"/>
        <v>"Non-GHGRP Facility Name"</v>
      </c>
      <c r="D33" s="171" t="str">
        <f t="shared" si="4"/>
        <v>"Non-GHGRP Facility Name"</v>
      </c>
      <c r="E33" s="171" t="str">
        <f t="shared" si="4"/>
        <v>"Non-GHGRP Facility Name"</v>
      </c>
      <c r="F33" s="171" t="str">
        <f t="shared" si="4"/>
        <v>"Non-GHGRP Facility Name"</v>
      </c>
      <c r="G33" s="171" t="str">
        <f t="shared" si="4"/>
        <v>"Non-GHGRP Facility Name"</v>
      </c>
      <c r="H33" s="171" t="str">
        <f t="shared" si="4"/>
        <v>"Non-GHGRP Facility Name"</v>
      </c>
      <c r="I33" s="171" t="str">
        <f t="shared" si="4"/>
        <v>"Non-GHGRP Facility Name"</v>
      </c>
      <c r="J33" s="171" t="str">
        <f t="shared" si="4"/>
        <v>"Non-GHGRP Facility Name"</v>
      </c>
      <c r="K33" s="171" t="str">
        <f t="shared" si="4"/>
        <v>"Non-GHGRP Facility Name"</v>
      </c>
      <c r="L33" s="171" t="str">
        <f t="shared" si="4"/>
        <v>"Non-GHGRP Facility Name"</v>
      </c>
      <c r="M33" s="171" t="str">
        <f t="shared" si="4"/>
        <v>"Non-GHGRP Facility Name"</v>
      </c>
      <c r="N33" s="171" t="str">
        <f t="shared" si="4"/>
        <v>"Non-GHGRP Facility Name"</v>
      </c>
      <c r="O33" s="171" t="str">
        <f t="shared" si="4"/>
        <v>"Non-GHGRP Facility Name"</v>
      </c>
      <c r="P33" s="171" t="str">
        <f t="shared" si="4"/>
        <v>"Non-GHGRP Facility Name"</v>
      </c>
      <c r="Q33" s="171" t="str">
        <f t="shared" si="4"/>
        <v>"Non-GHGRP Facility Name"</v>
      </c>
      <c r="R33" s="171" t="str">
        <f t="shared" si="4"/>
        <v>"Non-GHGRP Facility Name"</v>
      </c>
      <c r="S33" s="171" t="str">
        <f t="shared" si="4"/>
        <v>"Non-GHGRP Facility Name"</v>
      </c>
      <c r="T33" s="171" t="str">
        <f t="shared" si="4"/>
        <v>"Non-GHGRP Facility Name"</v>
      </c>
      <c r="U33" s="171" t="str">
        <f t="shared" si="4"/>
        <v>"Non-GHGRP Facility Name"</v>
      </c>
      <c r="V33" s="171" t="str">
        <f t="shared" si="4"/>
        <v>"Non-GHGRP Facility Name"</v>
      </c>
      <c r="W33" s="171" t="str">
        <f t="shared" si="4"/>
        <v>"Non-GHGRP Facility Name"</v>
      </c>
      <c r="X33" s="171" t="str">
        <f t="shared" si="4"/>
        <v>"Non-GHGRP Facility Name"</v>
      </c>
      <c r="Y33" s="171" t="str">
        <f t="shared" si="4"/>
        <v>"Non-GHGRP Facility Name"</v>
      </c>
      <c r="Z33" s="171" t="str">
        <f t="shared" si="4"/>
        <v>"Non-GHGRP Facility Name"</v>
      </c>
      <c r="AA33" s="171" t="str">
        <f t="shared" si="4"/>
        <v>"Non-GHGRP Facility Name"</v>
      </c>
      <c r="AB33" s="152"/>
      <c r="AC33" s="199" t="s">
        <v>100</v>
      </c>
      <c r="AG33" s="189">
        <f>SUM(B33:AA33)</f>
        <v>0</v>
      </c>
    </row>
    <row r="34" spans="1:33" x14ac:dyDescent="0.2">
      <c r="A34" s="64" t="s">
        <v>101</v>
      </c>
      <c r="B34" s="200">
        <f>B27*'Emission Factor References'!$D$17/1000</f>
        <v>0</v>
      </c>
      <c r="C34" s="200">
        <f>C27*'Emission Factor References'!$D$17/1000</f>
        <v>0</v>
      </c>
      <c r="D34" s="200">
        <f>D27*'Emission Factor References'!$D$17/1000</f>
        <v>0</v>
      </c>
      <c r="E34" s="200">
        <f>E27*'Emission Factor References'!$D$17/1000</f>
        <v>0</v>
      </c>
      <c r="F34" s="200">
        <f>F27*'Emission Factor References'!$D$17/1000</f>
        <v>0</v>
      </c>
      <c r="G34" s="200">
        <f>G27*'Emission Factor References'!$D$17/1000</f>
        <v>0</v>
      </c>
      <c r="H34" s="200">
        <f>H27*'Emission Factor References'!$D$17/1000</f>
        <v>0</v>
      </c>
      <c r="I34" s="200">
        <f>I27*'Emission Factor References'!$D$17/1000</f>
        <v>0</v>
      </c>
      <c r="J34" s="200">
        <f>J27*'Emission Factor References'!$D$17/1000</f>
        <v>0</v>
      </c>
      <c r="K34" s="200">
        <f>K27*'Emission Factor References'!$D$17/1000</f>
        <v>0</v>
      </c>
      <c r="L34" s="200">
        <f>L27*'Emission Factor References'!$D$17/1000</f>
        <v>0</v>
      </c>
      <c r="M34" s="200">
        <f>M27*'Emission Factor References'!$D$17/1000</f>
        <v>0</v>
      </c>
      <c r="N34" s="200">
        <f>N27*'Emission Factor References'!$D$17/1000</f>
        <v>0</v>
      </c>
      <c r="O34" s="200">
        <f>O27*'Emission Factor References'!$D$17/1000</f>
        <v>0</v>
      </c>
      <c r="P34" s="200">
        <f>P27*'Emission Factor References'!$D$17/1000</f>
        <v>0</v>
      </c>
      <c r="Q34" s="200">
        <f>Q27*'Emission Factor References'!$D$17/1000</f>
        <v>0</v>
      </c>
      <c r="R34" s="200">
        <f>R27*'Emission Factor References'!$D$17/1000</f>
        <v>0</v>
      </c>
      <c r="S34" s="200">
        <f>S27*'Emission Factor References'!$D$17/1000</f>
        <v>0</v>
      </c>
      <c r="T34" s="200">
        <f>T27*'Emission Factor References'!$D$17/1000</f>
        <v>0</v>
      </c>
      <c r="U34" s="200">
        <f>U27*'Emission Factor References'!$D$17/1000</f>
        <v>0</v>
      </c>
      <c r="V34" s="200">
        <f>V27*'Emission Factor References'!$D$17/1000</f>
        <v>0</v>
      </c>
      <c r="W34" s="200">
        <f>W27*'Emission Factor References'!$D$17/1000</f>
        <v>0</v>
      </c>
      <c r="X34" s="200">
        <f>X27*'Emission Factor References'!$D$17/1000</f>
        <v>0</v>
      </c>
      <c r="Y34" s="200">
        <f>Y27*'Emission Factor References'!$D$17/1000</f>
        <v>0</v>
      </c>
      <c r="Z34" s="200">
        <f>Z27*'Emission Factor References'!$D$17/1000</f>
        <v>0</v>
      </c>
      <c r="AA34" s="200">
        <f>AA27*'Emission Factor References'!$D$17/1000</f>
        <v>0</v>
      </c>
      <c r="AB34" s="201" t="str">
        <f>ROUND('Emission Factor References'!$D$17,2)&amp;" "&amp;'Emission Factor References'!$E$17</f>
        <v>172.03 kg CH4/compressor</v>
      </c>
      <c r="AC34" s="202" t="s">
        <v>102</v>
      </c>
      <c r="AG34" s="189">
        <f t="shared" ref="AG34:AG35" si="5">SUM(B34:AA34)</f>
        <v>0</v>
      </c>
    </row>
    <row r="35" spans="1:33" ht="13.5" thickBot="1" x14ac:dyDescent="0.25">
      <c r="A35" s="64" t="s">
        <v>103</v>
      </c>
      <c r="B35" s="200">
        <f>B28*'Emission Factor References'!$D$18/1000</f>
        <v>0</v>
      </c>
      <c r="C35" s="200">
        <f>C28*'Emission Factor References'!$D$18/1000</f>
        <v>0</v>
      </c>
      <c r="D35" s="200">
        <f>D28*'Emission Factor References'!$D$18/1000</f>
        <v>0</v>
      </c>
      <c r="E35" s="200">
        <f>E28*'Emission Factor References'!$D$18/1000</f>
        <v>0</v>
      </c>
      <c r="F35" s="200">
        <f>F28*'Emission Factor References'!$D$18/1000</f>
        <v>0</v>
      </c>
      <c r="G35" s="200">
        <f>G28*'Emission Factor References'!$D$18/1000</f>
        <v>0</v>
      </c>
      <c r="H35" s="200">
        <f>H28*'Emission Factor References'!$D$18/1000</f>
        <v>0</v>
      </c>
      <c r="I35" s="200">
        <f>I28*'Emission Factor References'!$D$18/1000</f>
        <v>0</v>
      </c>
      <c r="J35" s="200">
        <f>J28*'Emission Factor References'!$D$18/1000</f>
        <v>0</v>
      </c>
      <c r="K35" s="200">
        <f>K28*'Emission Factor References'!$D$18/1000</f>
        <v>0</v>
      </c>
      <c r="L35" s="200">
        <f>L28*'Emission Factor References'!$D$18/1000</f>
        <v>0</v>
      </c>
      <c r="M35" s="200">
        <f>M28*'Emission Factor References'!$D$18/1000</f>
        <v>0</v>
      </c>
      <c r="N35" s="200">
        <f>N28*'Emission Factor References'!$D$18/1000</f>
        <v>0</v>
      </c>
      <c r="O35" s="200">
        <f>O28*'Emission Factor References'!$D$18/1000</f>
        <v>0</v>
      </c>
      <c r="P35" s="200">
        <f>P28*'Emission Factor References'!$D$18/1000</f>
        <v>0</v>
      </c>
      <c r="Q35" s="200">
        <f>Q28*'Emission Factor References'!$D$18/1000</f>
        <v>0</v>
      </c>
      <c r="R35" s="200">
        <f>R28*'Emission Factor References'!$D$18/1000</f>
        <v>0</v>
      </c>
      <c r="S35" s="200">
        <f>S28*'Emission Factor References'!$D$18/1000</f>
        <v>0</v>
      </c>
      <c r="T35" s="200">
        <f>T28*'Emission Factor References'!$D$18/1000</f>
        <v>0</v>
      </c>
      <c r="U35" s="200">
        <f>U28*'Emission Factor References'!$D$18/1000</f>
        <v>0</v>
      </c>
      <c r="V35" s="200">
        <f>V28*'Emission Factor References'!$D$18/1000</f>
        <v>0</v>
      </c>
      <c r="W35" s="200">
        <f>W28*'Emission Factor References'!$D$18/1000</f>
        <v>0</v>
      </c>
      <c r="X35" s="200">
        <f>X28*'Emission Factor References'!$D$18/1000</f>
        <v>0</v>
      </c>
      <c r="Y35" s="200">
        <f>Y28*'Emission Factor References'!$D$18/1000</f>
        <v>0</v>
      </c>
      <c r="Z35" s="200">
        <f>Z28*'Emission Factor References'!$D$18/1000</f>
        <v>0</v>
      </c>
      <c r="AA35" s="200">
        <f>AA28*'Emission Factor References'!$D$18/1000</f>
        <v>0</v>
      </c>
      <c r="AB35" s="237" t="str">
        <f>ROUND('Emission Factor References'!$D$18,2)&amp;" "&amp;'Emission Factor References'!$E$18</f>
        <v>13.65 kg CH4/mile</v>
      </c>
      <c r="AC35" s="238" t="s">
        <v>104</v>
      </c>
      <c r="AG35" s="189">
        <f t="shared" si="5"/>
        <v>0</v>
      </c>
    </row>
    <row r="36" spans="1:33" ht="14.25" thickTop="1" thickBot="1" x14ac:dyDescent="0.25">
      <c r="A36" s="203" t="s">
        <v>105</v>
      </c>
      <c r="B36" s="204">
        <f t="shared" ref="B36:AA36" si="6">SUM(B34:B35)</f>
        <v>0</v>
      </c>
      <c r="C36" s="204">
        <f t="shared" si="6"/>
        <v>0</v>
      </c>
      <c r="D36" s="204">
        <f t="shared" si="6"/>
        <v>0</v>
      </c>
      <c r="E36" s="204">
        <f t="shared" si="6"/>
        <v>0</v>
      </c>
      <c r="F36" s="204">
        <f t="shared" si="6"/>
        <v>0</v>
      </c>
      <c r="G36" s="204">
        <f t="shared" si="6"/>
        <v>0</v>
      </c>
      <c r="H36" s="204">
        <f t="shared" si="6"/>
        <v>0</v>
      </c>
      <c r="I36" s="204">
        <f t="shared" ref="I36:Z36" si="7">SUM(I34:I35)</f>
        <v>0</v>
      </c>
      <c r="J36" s="204">
        <f t="shared" si="7"/>
        <v>0</v>
      </c>
      <c r="K36" s="204">
        <f t="shared" si="7"/>
        <v>0</v>
      </c>
      <c r="L36" s="204">
        <f t="shared" si="7"/>
        <v>0</v>
      </c>
      <c r="M36" s="204">
        <f t="shared" si="7"/>
        <v>0</v>
      </c>
      <c r="N36" s="204">
        <f t="shared" si="7"/>
        <v>0</v>
      </c>
      <c r="O36" s="204">
        <f t="shared" si="7"/>
        <v>0</v>
      </c>
      <c r="P36" s="204">
        <f t="shared" si="7"/>
        <v>0</v>
      </c>
      <c r="Q36" s="204">
        <f t="shared" si="7"/>
        <v>0</v>
      </c>
      <c r="R36" s="204">
        <f t="shared" si="7"/>
        <v>0</v>
      </c>
      <c r="S36" s="204">
        <f t="shared" si="7"/>
        <v>0</v>
      </c>
      <c r="T36" s="204">
        <f t="shared" si="7"/>
        <v>0</v>
      </c>
      <c r="U36" s="204">
        <f t="shared" si="7"/>
        <v>0</v>
      </c>
      <c r="V36" s="204">
        <f t="shared" si="7"/>
        <v>0</v>
      </c>
      <c r="W36" s="204">
        <f t="shared" si="7"/>
        <v>0</v>
      </c>
      <c r="X36" s="204">
        <f t="shared" si="7"/>
        <v>0</v>
      </c>
      <c r="Y36" s="204">
        <f t="shared" si="7"/>
        <v>0</v>
      </c>
      <c r="Z36" s="204">
        <f t="shared" si="7"/>
        <v>0</v>
      </c>
      <c r="AA36" s="210">
        <f t="shared" si="6"/>
        <v>0</v>
      </c>
    </row>
    <row r="37" spans="1:33" ht="21.75" thickTop="1" thickBot="1" x14ac:dyDescent="0.35">
      <c r="A37" s="302" t="s">
        <v>106</v>
      </c>
      <c r="B37" s="303"/>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4"/>
    </row>
    <row r="38" spans="1:33" ht="39.75" thickTop="1" x14ac:dyDescent="0.25">
      <c r="A38" s="185" t="s">
        <v>107</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186"/>
      <c r="AG38" s="188" t="s">
        <v>159</v>
      </c>
    </row>
    <row r="39" spans="1:33" x14ac:dyDescent="0.2">
      <c r="B39" s="171" t="str">
        <f t="shared" ref="B39:AA39" si="8">+B$5</f>
        <v>"Non-GHGRP Facility Name"</v>
      </c>
      <c r="C39" s="171" t="str">
        <f t="shared" si="8"/>
        <v>"Non-GHGRP Facility Name"</v>
      </c>
      <c r="D39" s="171" t="str">
        <f t="shared" si="8"/>
        <v>"Non-GHGRP Facility Name"</v>
      </c>
      <c r="E39" s="171" t="str">
        <f t="shared" si="8"/>
        <v>"Non-GHGRP Facility Name"</v>
      </c>
      <c r="F39" s="171" t="str">
        <f t="shared" si="8"/>
        <v>"Non-GHGRP Facility Name"</v>
      </c>
      <c r="G39" s="171" t="str">
        <f t="shared" si="8"/>
        <v>"Non-GHGRP Facility Name"</v>
      </c>
      <c r="H39" s="171" t="str">
        <f t="shared" si="8"/>
        <v>"Non-GHGRP Facility Name"</v>
      </c>
      <c r="I39" s="171" t="str">
        <f t="shared" si="8"/>
        <v>"Non-GHGRP Facility Name"</v>
      </c>
      <c r="J39" s="171" t="str">
        <f t="shared" si="8"/>
        <v>"Non-GHGRP Facility Name"</v>
      </c>
      <c r="K39" s="171" t="str">
        <f t="shared" si="8"/>
        <v>"Non-GHGRP Facility Name"</v>
      </c>
      <c r="L39" s="171" t="str">
        <f t="shared" si="8"/>
        <v>"Non-GHGRP Facility Name"</v>
      </c>
      <c r="M39" s="171" t="str">
        <f t="shared" si="8"/>
        <v>"Non-GHGRP Facility Name"</v>
      </c>
      <c r="N39" s="171" t="str">
        <f t="shared" si="8"/>
        <v>"Non-GHGRP Facility Name"</v>
      </c>
      <c r="O39" s="171" t="str">
        <f t="shared" si="8"/>
        <v>"Non-GHGRP Facility Name"</v>
      </c>
      <c r="P39" s="171" t="str">
        <f t="shared" si="8"/>
        <v>"Non-GHGRP Facility Name"</v>
      </c>
      <c r="Q39" s="171" t="str">
        <f t="shared" si="8"/>
        <v>"Non-GHGRP Facility Name"</v>
      </c>
      <c r="R39" s="171" t="str">
        <f t="shared" si="8"/>
        <v>"Non-GHGRP Facility Name"</v>
      </c>
      <c r="S39" s="171" t="str">
        <f t="shared" si="8"/>
        <v>"Non-GHGRP Facility Name"</v>
      </c>
      <c r="T39" s="171" t="str">
        <f t="shared" si="8"/>
        <v>"Non-GHGRP Facility Name"</v>
      </c>
      <c r="U39" s="171" t="str">
        <f t="shared" si="8"/>
        <v>"Non-GHGRP Facility Name"</v>
      </c>
      <c r="V39" s="171" t="str">
        <f t="shared" si="8"/>
        <v>"Non-GHGRP Facility Name"</v>
      </c>
      <c r="W39" s="171" t="str">
        <f t="shared" si="8"/>
        <v>"Non-GHGRP Facility Name"</v>
      </c>
      <c r="X39" s="171" t="str">
        <f t="shared" si="8"/>
        <v>"Non-GHGRP Facility Name"</v>
      </c>
      <c r="Y39" s="171" t="str">
        <f t="shared" si="8"/>
        <v>"Non-GHGRP Facility Name"</v>
      </c>
      <c r="Z39" s="171" t="str">
        <f t="shared" si="8"/>
        <v>"Non-GHGRP Facility Name"</v>
      </c>
      <c r="AA39" s="239" t="str">
        <f t="shared" si="8"/>
        <v>"Non-GHGRP Facility Name"</v>
      </c>
      <c r="AB39" s="240"/>
      <c r="AG39" s="189"/>
    </row>
    <row r="40" spans="1:33" ht="26.25" thickBot="1" x14ac:dyDescent="0.25">
      <c r="A40" s="209" t="s">
        <v>160</v>
      </c>
      <c r="B40" s="204">
        <f>B21+B36</f>
        <v>0</v>
      </c>
      <c r="C40" s="204">
        <f t="shared" ref="C40:AA40" si="9">C21+C36</f>
        <v>0</v>
      </c>
      <c r="D40" s="204">
        <f t="shared" si="9"/>
        <v>0</v>
      </c>
      <c r="E40" s="204">
        <f t="shared" si="9"/>
        <v>0</v>
      </c>
      <c r="F40" s="204">
        <f t="shared" si="9"/>
        <v>0</v>
      </c>
      <c r="G40" s="204">
        <f t="shared" si="9"/>
        <v>0</v>
      </c>
      <c r="H40" s="204">
        <f t="shared" si="9"/>
        <v>0</v>
      </c>
      <c r="I40" s="204">
        <f t="shared" ref="I40:Z40" si="10">I21+I36</f>
        <v>0</v>
      </c>
      <c r="J40" s="204">
        <f t="shared" si="10"/>
        <v>0</v>
      </c>
      <c r="K40" s="204">
        <f t="shared" si="10"/>
        <v>0</v>
      </c>
      <c r="L40" s="204">
        <f t="shared" si="10"/>
        <v>0</v>
      </c>
      <c r="M40" s="204">
        <f t="shared" si="10"/>
        <v>0</v>
      </c>
      <c r="N40" s="204">
        <f t="shared" si="10"/>
        <v>0</v>
      </c>
      <c r="O40" s="204">
        <f t="shared" si="10"/>
        <v>0</v>
      </c>
      <c r="P40" s="204">
        <f t="shared" si="10"/>
        <v>0</v>
      </c>
      <c r="Q40" s="204">
        <f t="shared" si="10"/>
        <v>0</v>
      </c>
      <c r="R40" s="204">
        <f t="shared" si="10"/>
        <v>0</v>
      </c>
      <c r="S40" s="204">
        <f t="shared" si="10"/>
        <v>0</v>
      </c>
      <c r="T40" s="204">
        <f t="shared" si="10"/>
        <v>0</v>
      </c>
      <c r="U40" s="204">
        <f t="shared" si="10"/>
        <v>0</v>
      </c>
      <c r="V40" s="204">
        <f t="shared" si="10"/>
        <v>0</v>
      </c>
      <c r="W40" s="204">
        <f t="shared" si="10"/>
        <v>0</v>
      </c>
      <c r="X40" s="204">
        <f t="shared" si="10"/>
        <v>0</v>
      </c>
      <c r="Y40" s="204">
        <f t="shared" si="10"/>
        <v>0</v>
      </c>
      <c r="Z40" s="204">
        <f t="shared" si="10"/>
        <v>0</v>
      </c>
      <c r="AA40" s="210">
        <f t="shared" si="9"/>
        <v>0</v>
      </c>
      <c r="AG40" s="207">
        <f>SUM(B40:AA40)</f>
        <v>0</v>
      </c>
    </row>
    <row r="41" spans="1:33" ht="14.25" thickTop="1" thickBot="1" x14ac:dyDescent="0.25">
      <c r="A41" s="2"/>
      <c r="B41" s="211"/>
      <c r="C41" s="211"/>
      <c r="D41" s="211"/>
      <c r="E41" s="211"/>
      <c r="F41" s="211"/>
      <c r="G41" s="211"/>
      <c r="H41" s="211"/>
      <c r="I41" s="211"/>
      <c r="J41" s="211"/>
      <c r="K41" s="211"/>
      <c r="L41" s="211"/>
      <c r="M41" s="211"/>
      <c r="N41" s="211"/>
      <c r="O41" s="211"/>
      <c r="P41" s="211"/>
      <c r="Q41" s="211"/>
      <c r="R41" s="211"/>
      <c r="S41" s="211"/>
      <c r="T41" s="211"/>
      <c r="U41" s="211"/>
      <c r="V41" s="211"/>
      <c r="W41" s="211"/>
      <c r="X41" s="211"/>
      <c r="Y41" s="211"/>
      <c r="Z41" s="211"/>
      <c r="AA41" s="211"/>
    </row>
    <row r="42" spans="1:33" ht="21.75" thickTop="1" thickBot="1" x14ac:dyDescent="0.25">
      <c r="A42" s="325" t="s">
        <v>110</v>
      </c>
      <c r="B42" s="326"/>
      <c r="C42" s="326"/>
      <c r="D42" s="326"/>
      <c r="E42" s="326"/>
      <c r="F42" s="326"/>
      <c r="G42" s="326"/>
      <c r="H42" s="326"/>
      <c r="I42" s="326"/>
      <c r="J42" s="326"/>
      <c r="K42" s="326"/>
      <c r="L42" s="326"/>
      <c r="M42" s="326"/>
      <c r="N42" s="326"/>
      <c r="O42" s="326"/>
      <c r="P42" s="326"/>
      <c r="Q42" s="326"/>
      <c r="R42" s="326"/>
      <c r="S42" s="326"/>
      <c r="T42" s="326"/>
      <c r="U42" s="326"/>
      <c r="V42" s="326"/>
      <c r="W42" s="326"/>
      <c r="X42" s="326"/>
      <c r="Y42" s="326"/>
      <c r="Z42" s="326"/>
      <c r="AA42" s="327"/>
      <c r="AB42" s="184"/>
    </row>
    <row r="43" spans="1:33" ht="52.5" thickTop="1" x14ac:dyDescent="0.25">
      <c r="A43" s="185" t="s">
        <v>111</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186"/>
      <c r="AG43" s="188" t="s">
        <v>161</v>
      </c>
    </row>
    <row r="44" spans="1:33" x14ac:dyDescent="0.2">
      <c r="A44" s="170"/>
      <c r="B44" s="171" t="str">
        <f t="shared" ref="B44:AA44" si="11">+B$5</f>
        <v>"Non-GHGRP Facility Name"</v>
      </c>
      <c r="C44" s="171" t="str">
        <f t="shared" si="11"/>
        <v>"Non-GHGRP Facility Name"</v>
      </c>
      <c r="D44" s="171" t="str">
        <f t="shared" si="11"/>
        <v>"Non-GHGRP Facility Name"</v>
      </c>
      <c r="E44" s="171" t="str">
        <f t="shared" si="11"/>
        <v>"Non-GHGRP Facility Name"</v>
      </c>
      <c r="F44" s="171" t="str">
        <f t="shared" si="11"/>
        <v>"Non-GHGRP Facility Name"</v>
      </c>
      <c r="G44" s="171" t="str">
        <f t="shared" si="11"/>
        <v>"Non-GHGRP Facility Name"</v>
      </c>
      <c r="H44" s="171" t="str">
        <f t="shared" si="11"/>
        <v>"Non-GHGRP Facility Name"</v>
      </c>
      <c r="I44" s="171" t="str">
        <f t="shared" si="11"/>
        <v>"Non-GHGRP Facility Name"</v>
      </c>
      <c r="J44" s="171" t="str">
        <f t="shared" si="11"/>
        <v>"Non-GHGRP Facility Name"</v>
      </c>
      <c r="K44" s="171" t="str">
        <f t="shared" si="11"/>
        <v>"Non-GHGRP Facility Name"</v>
      </c>
      <c r="L44" s="171" t="str">
        <f t="shared" si="11"/>
        <v>"Non-GHGRP Facility Name"</v>
      </c>
      <c r="M44" s="171" t="str">
        <f t="shared" si="11"/>
        <v>"Non-GHGRP Facility Name"</v>
      </c>
      <c r="N44" s="171" t="str">
        <f t="shared" si="11"/>
        <v>"Non-GHGRP Facility Name"</v>
      </c>
      <c r="O44" s="171" t="str">
        <f t="shared" si="11"/>
        <v>"Non-GHGRP Facility Name"</v>
      </c>
      <c r="P44" s="171" t="str">
        <f t="shared" si="11"/>
        <v>"Non-GHGRP Facility Name"</v>
      </c>
      <c r="Q44" s="171" t="str">
        <f t="shared" si="11"/>
        <v>"Non-GHGRP Facility Name"</v>
      </c>
      <c r="R44" s="171" t="str">
        <f t="shared" si="11"/>
        <v>"Non-GHGRP Facility Name"</v>
      </c>
      <c r="S44" s="171" t="str">
        <f t="shared" si="11"/>
        <v>"Non-GHGRP Facility Name"</v>
      </c>
      <c r="T44" s="171" t="str">
        <f t="shared" si="11"/>
        <v>"Non-GHGRP Facility Name"</v>
      </c>
      <c r="U44" s="171" t="str">
        <f t="shared" si="11"/>
        <v>"Non-GHGRP Facility Name"</v>
      </c>
      <c r="V44" s="171" t="str">
        <f t="shared" si="11"/>
        <v>"Non-GHGRP Facility Name"</v>
      </c>
      <c r="W44" s="171" t="str">
        <f t="shared" si="11"/>
        <v>"Non-GHGRP Facility Name"</v>
      </c>
      <c r="X44" s="171" t="str">
        <f t="shared" si="11"/>
        <v>"Non-GHGRP Facility Name"</v>
      </c>
      <c r="Y44" s="171" t="str">
        <f t="shared" si="11"/>
        <v>"Non-GHGRP Facility Name"</v>
      </c>
      <c r="Z44" s="171" t="str">
        <f t="shared" si="11"/>
        <v>"Non-GHGRP Facility Name"</v>
      </c>
      <c r="AA44" s="171" t="str">
        <f t="shared" si="11"/>
        <v>"Non-GHGRP Facility Name"</v>
      </c>
      <c r="AB44" s="187" t="s">
        <v>113</v>
      </c>
      <c r="AG44" s="189"/>
    </row>
    <row r="45" spans="1:33" ht="49.5" customHeight="1" x14ac:dyDescent="0.2">
      <c r="A45" s="212" t="s">
        <v>114</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213" t="s">
        <v>162</v>
      </c>
      <c r="AG45" s="189">
        <f>SUM(B45:AA45)</f>
        <v>0</v>
      </c>
    </row>
    <row r="46" spans="1:33" ht="63" customHeight="1" x14ac:dyDescent="0.2">
      <c r="A46" s="64" t="s">
        <v>116</v>
      </c>
      <c r="B46" s="109">
        <v>1.2350000000000001</v>
      </c>
      <c r="C46" s="109">
        <v>1.2350000000000001</v>
      </c>
      <c r="D46" s="109">
        <v>1.2350000000000001</v>
      </c>
      <c r="E46" s="109">
        <v>1.2350000000000001</v>
      </c>
      <c r="F46" s="109">
        <v>1.2350000000000001</v>
      </c>
      <c r="G46" s="109">
        <v>1.2350000000000001</v>
      </c>
      <c r="H46" s="109">
        <v>1.2350000000000001</v>
      </c>
      <c r="I46" s="109">
        <v>1.2350000000000001</v>
      </c>
      <c r="J46" s="109">
        <v>1.2350000000000001</v>
      </c>
      <c r="K46" s="109">
        <v>1.2350000000000001</v>
      </c>
      <c r="L46" s="109">
        <v>1.2350000000000001</v>
      </c>
      <c r="M46" s="109">
        <v>1.2350000000000001</v>
      </c>
      <c r="N46" s="109">
        <v>1.2350000000000001</v>
      </c>
      <c r="O46" s="109">
        <v>1.2350000000000001</v>
      </c>
      <c r="P46" s="109">
        <v>1.2350000000000001</v>
      </c>
      <c r="Q46" s="109">
        <v>1.2350000000000001</v>
      </c>
      <c r="R46" s="109">
        <v>1.2350000000000001</v>
      </c>
      <c r="S46" s="109">
        <v>1.2350000000000001</v>
      </c>
      <c r="T46" s="109">
        <v>1.2350000000000001</v>
      </c>
      <c r="U46" s="109">
        <v>1.2350000000000001</v>
      </c>
      <c r="V46" s="109">
        <v>1.2350000000000001</v>
      </c>
      <c r="W46" s="109">
        <v>1.2350000000000001</v>
      </c>
      <c r="X46" s="109">
        <v>1.2350000000000001</v>
      </c>
      <c r="Y46" s="109">
        <v>1.2350000000000001</v>
      </c>
      <c r="Z46" s="109">
        <v>1.2350000000000001</v>
      </c>
      <c r="AA46" s="109">
        <v>1.2350000000000001</v>
      </c>
      <c r="AB46" s="202" t="s">
        <v>117</v>
      </c>
      <c r="AG46" s="214"/>
    </row>
    <row r="47" spans="1:33" ht="39" customHeight="1" x14ac:dyDescent="0.2">
      <c r="A47" s="64" t="s">
        <v>118</v>
      </c>
      <c r="B47" s="200">
        <f>B45*B46</f>
        <v>0</v>
      </c>
      <c r="C47" s="200">
        <f t="shared" ref="C47:H47" si="12">C45*C46</f>
        <v>0</v>
      </c>
      <c r="D47" s="200">
        <f t="shared" si="12"/>
        <v>0</v>
      </c>
      <c r="E47" s="200">
        <f t="shared" si="12"/>
        <v>0</v>
      </c>
      <c r="F47" s="200">
        <f t="shared" si="12"/>
        <v>0</v>
      </c>
      <c r="G47" s="200">
        <f t="shared" si="12"/>
        <v>0</v>
      </c>
      <c r="H47" s="200">
        <f t="shared" si="12"/>
        <v>0</v>
      </c>
      <c r="I47" s="200">
        <f t="shared" ref="I47:Z47" si="13">I45*I46</f>
        <v>0</v>
      </c>
      <c r="J47" s="200">
        <f t="shared" si="13"/>
        <v>0</v>
      </c>
      <c r="K47" s="200">
        <f t="shared" si="13"/>
        <v>0</v>
      </c>
      <c r="L47" s="200">
        <f t="shared" si="13"/>
        <v>0</v>
      </c>
      <c r="M47" s="200">
        <f t="shared" si="13"/>
        <v>0</v>
      </c>
      <c r="N47" s="200">
        <f t="shared" si="13"/>
        <v>0</v>
      </c>
      <c r="O47" s="200">
        <f t="shared" si="13"/>
        <v>0</v>
      </c>
      <c r="P47" s="200">
        <f t="shared" si="13"/>
        <v>0</v>
      </c>
      <c r="Q47" s="200">
        <f t="shared" si="13"/>
        <v>0</v>
      </c>
      <c r="R47" s="200">
        <f t="shared" si="13"/>
        <v>0</v>
      </c>
      <c r="S47" s="200">
        <f t="shared" si="13"/>
        <v>0</v>
      </c>
      <c r="T47" s="200">
        <f t="shared" si="13"/>
        <v>0</v>
      </c>
      <c r="U47" s="200">
        <f t="shared" si="13"/>
        <v>0</v>
      </c>
      <c r="V47" s="200">
        <f t="shared" si="13"/>
        <v>0</v>
      </c>
      <c r="W47" s="200">
        <f t="shared" si="13"/>
        <v>0</v>
      </c>
      <c r="X47" s="200">
        <f t="shared" si="13"/>
        <v>0</v>
      </c>
      <c r="Y47" s="200">
        <f t="shared" si="13"/>
        <v>0</v>
      </c>
      <c r="Z47" s="200">
        <f t="shared" si="13"/>
        <v>0</v>
      </c>
      <c r="AA47" s="200">
        <f>AA45*AA46</f>
        <v>0</v>
      </c>
      <c r="AB47" s="213" t="s">
        <v>163</v>
      </c>
      <c r="AG47" s="214"/>
    </row>
    <row r="48" spans="1:33" ht="48.75" customHeight="1" x14ac:dyDescent="0.2">
      <c r="A48" s="64" t="s">
        <v>120</v>
      </c>
      <c r="B48" s="79"/>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213" t="s">
        <v>121</v>
      </c>
      <c r="AG48" s="189">
        <f>SUM(B48:AA48)</f>
        <v>0</v>
      </c>
    </row>
    <row r="49" spans="1:37" ht="61.5" customHeight="1" x14ac:dyDescent="0.2">
      <c r="A49" s="64" t="s">
        <v>122</v>
      </c>
      <c r="B49" s="110">
        <v>5.8</v>
      </c>
      <c r="C49" s="110">
        <v>5.8</v>
      </c>
      <c r="D49" s="110">
        <v>5.8</v>
      </c>
      <c r="E49" s="110">
        <v>5.8</v>
      </c>
      <c r="F49" s="110">
        <v>5.8</v>
      </c>
      <c r="G49" s="110">
        <v>5.8</v>
      </c>
      <c r="H49" s="110">
        <v>5.8</v>
      </c>
      <c r="I49" s="110">
        <v>5.8</v>
      </c>
      <c r="J49" s="110">
        <v>5.8</v>
      </c>
      <c r="K49" s="110">
        <v>5.8</v>
      </c>
      <c r="L49" s="110">
        <v>5.8</v>
      </c>
      <c r="M49" s="110">
        <v>5.8</v>
      </c>
      <c r="N49" s="110">
        <v>5.8</v>
      </c>
      <c r="O49" s="110">
        <v>5.8</v>
      </c>
      <c r="P49" s="110">
        <v>5.8</v>
      </c>
      <c r="Q49" s="110">
        <v>5.8</v>
      </c>
      <c r="R49" s="110">
        <v>5.8</v>
      </c>
      <c r="S49" s="110">
        <v>5.8</v>
      </c>
      <c r="T49" s="110">
        <v>5.8</v>
      </c>
      <c r="U49" s="110">
        <v>5.8</v>
      </c>
      <c r="V49" s="110">
        <v>5.8</v>
      </c>
      <c r="W49" s="110">
        <v>5.8</v>
      </c>
      <c r="X49" s="110">
        <v>5.8</v>
      </c>
      <c r="Y49" s="110">
        <v>5.8</v>
      </c>
      <c r="Z49" s="110">
        <v>5.8</v>
      </c>
      <c r="AA49" s="110">
        <v>5.8</v>
      </c>
      <c r="AB49" s="202" t="s">
        <v>123</v>
      </c>
      <c r="AG49" s="214"/>
    </row>
    <row r="50" spans="1:37" ht="39.75" customHeight="1" x14ac:dyDescent="0.2">
      <c r="A50" s="64" t="s">
        <v>124</v>
      </c>
      <c r="B50" s="200">
        <f>B48*B49</f>
        <v>0</v>
      </c>
      <c r="C50" s="200">
        <f t="shared" ref="C50:AA50" si="14">C48*C49</f>
        <v>0</v>
      </c>
      <c r="D50" s="200">
        <f t="shared" si="14"/>
        <v>0</v>
      </c>
      <c r="E50" s="200">
        <f t="shared" si="14"/>
        <v>0</v>
      </c>
      <c r="F50" s="200">
        <f t="shared" si="14"/>
        <v>0</v>
      </c>
      <c r="G50" s="200">
        <f t="shared" si="14"/>
        <v>0</v>
      </c>
      <c r="H50" s="200">
        <f t="shared" si="14"/>
        <v>0</v>
      </c>
      <c r="I50" s="200">
        <f t="shared" ref="I50:Z50" si="15">I48*I49</f>
        <v>0</v>
      </c>
      <c r="J50" s="200">
        <f t="shared" si="15"/>
        <v>0</v>
      </c>
      <c r="K50" s="200">
        <f t="shared" si="15"/>
        <v>0</v>
      </c>
      <c r="L50" s="200">
        <f t="shared" si="15"/>
        <v>0</v>
      </c>
      <c r="M50" s="200">
        <f t="shared" si="15"/>
        <v>0</v>
      </c>
      <c r="N50" s="200">
        <f t="shared" si="15"/>
        <v>0</v>
      </c>
      <c r="O50" s="200">
        <f t="shared" si="15"/>
        <v>0</v>
      </c>
      <c r="P50" s="200">
        <f t="shared" si="15"/>
        <v>0</v>
      </c>
      <c r="Q50" s="200">
        <f t="shared" si="15"/>
        <v>0</v>
      </c>
      <c r="R50" s="200">
        <f t="shared" si="15"/>
        <v>0</v>
      </c>
      <c r="S50" s="200">
        <f t="shared" si="15"/>
        <v>0</v>
      </c>
      <c r="T50" s="200">
        <f t="shared" si="15"/>
        <v>0</v>
      </c>
      <c r="U50" s="200">
        <f t="shared" si="15"/>
        <v>0</v>
      </c>
      <c r="V50" s="200">
        <f t="shared" si="15"/>
        <v>0</v>
      </c>
      <c r="W50" s="200">
        <f t="shared" si="15"/>
        <v>0</v>
      </c>
      <c r="X50" s="200">
        <f t="shared" si="15"/>
        <v>0</v>
      </c>
      <c r="Y50" s="200">
        <f t="shared" si="15"/>
        <v>0</v>
      </c>
      <c r="Z50" s="200">
        <f t="shared" si="15"/>
        <v>0</v>
      </c>
      <c r="AA50" s="200">
        <f t="shared" si="14"/>
        <v>0</v>
      </c>
      <c r="AB50" s="213" t="s">
        <v>164</v>
      </c>
      <c r="AG50" s="189">
        <f>SUM(B50:AA50)</f>
        <v>0</v>
      </c>
    </row>
    <row r="51" spans="1:37" ht="62.25" customHeight="1" x14ac:dyDescent="0.2">
      <c r="A51" s="64" t="s">
        <v>126</v>
      </c>
      <c r="B51" s="215" t="str">
        <f>IFERROR(B47/(B47+B50),"Needs Data")</f>
        <v>Needs Data</v>
      </c>
      <c r="C51" s="215" t="str">
        <f t="shared" ref="C51:AA51" si="16">IFERROR(C47/(C47+C50),"Needs Data")</f>
        <v>Needs Data</v>
      </c>
      <c r="D51" s="215" t="str">
        <f t="shared" si="16"/>
        <v>Needs Data</v>
      </c>
      <c r="E51" s="215" t="str">
        <f t="shared" si="16"/>
        <v>Needs Data</v>
      </c>
      <c r="F51" s="215" t="str">
        <f t="shared" si="16"/>
        <v>Needs Data</v>
      </c>
      <c r="G51" s="215" t="str">
        <f t="shared" si="16"/>
        <v>Needs Data</v>
      </c>
      <c r="H51" s="215" t="str">
        <f t="shared" si="16"/>
        <v>Needs Data</v>
      </c>
      <c r="I51" s="215" t="str">
        <f t="shared" ref="I51:Z51" si="17">IFERROR(I47/(I47+I50),"Needs Data")</f>
        <v>Needs Data</v>
      </c>
      <c r="J51" s="215" t="str">
        <f t="shared" si="17"/>
        <v>Needs Data</v>
      </c>
      <c r="K51" s="215" t="str">
        <f t="shared" si="17"/>
        <v>Needs Data</v>
      </c>
      <c r="L51" s="215" t="str">
        <f t="shared" si="17"/>
        <v>Needs Data</v>
      </c>
      <c r="M51" s="215" t="str">
        <f t="shared" si="17"/>
        <v>Needs Data</v>
      </c>
      <c r="N51" s="215" t="str">
        <f t="shared" si="17"/>
        <v>Needs Data</v>
      </c>
      <c r="O51" s="215" t="str">
        <f t="shared" si="17"/>
        <v>Needs Data</v>
      </c>
      <c r="P51" s="215" t="str">
        <f t="shared" si="17"/>
        <v>Needs Data</v>
      </c>
      <c r="Q51" s="215" t="str">
        <f t="shared" si="17"/>
        <v>Needs Data</v>
      </c>
      <c r="R51" s="215" t="str">
        <f t="shared" si="17"/>
        <v>Needs Data</v>
      </c>
      <c r="S51" s="215" t="str">
        <f t="shared" si="17"/>
        <v>Needs Data</v>
      </c>
      <c r="T51" s="215" t="str">
        <f t="shared" si="17"/>
        <v>Needs Data</v>
      </c>
      <c r="U51" s="215" t="str">
        <f t="shared" si="17"/>
        <v>Needs Data</v>
      </c>
      <c r="V51" s="215" t="str">
        <f t="shared" si="17"/>
        <v>Needs Data</v>
      </c>
      <c r="W51" s="215" t="str">
        <f t="shared" si="17"/>
        <v>Needs Data</v>
      </c>
      <c r="X51" s="215" t="str">
        <f t="shared" si="17"/>
        <v>Needs Data</v>
      </c>
      <c r="Y51" s="215" t="str">
        <f t="shared" si="17"/>
        <v>Needs Data</v>
      </c>
      <c r="Z51" s="215" t="str">
        <f t="shared" si="17"/>
        <v>Needs Data</v>
      </c>
      <c r="AA51" s="215" t="str">
        <f t="shared" si="16"/>
        <v>Needs Data</v>
      </c>
      <c r="AB51" s="213" t="s">
        <v>165</v>
      </c>
      <c r="AG51" s="214"/>
    </row>
    <row r="52" spans="1:37" ht="38.25" x14ac:dyDescent="0.2">
      <c r="A52" s="64" t="s">
        <v>128</v>
      </c>
      <c r="B52" s="216" t="str">
        <f>IFERROR(B40*B51,"Needs Data")</f>
        <v>Needs Data</v>
      </c>
      <c r="C52" s="216" t="str">
        <f t="shared" ref="C52:AA52" si="18">IFERROR(C40*C51,"Needs Data")</f>
        <v>Needs Data</v>
      </c>
      <c r="D52" s="216" t="str">
        <f t="shared" si="18"/>
        <v>Needs Data</v>
      </c>
      <c r="E52" s="216" t="str">
        <f t="shared" si="18"/>
        <v>Needs Data</v>
      </c>
      <c r="F52" s="216" t="str">
        <f t="shared" si="18"/>
        <v>Needs Data</v>
      </c>
      <c r="G52" s="216" t="str">
        <f t="shared" si="18"/>
        <v>Needs Data</v>
      </c>
      <c r="H52" s="216" t="str">
        <f t="shared" si="18"/>
        <v>Needs Data</v>
      </c>
      <c r="I52" s="216" t="str">
        <f t="shared" ref="I52:Z52" si="19">IFERROR(I40*I51,"Needs Data")</f>
        <v>Needs Data</v>
      </c>
      <c r="J52" s="216" t="str">
        <f t="shared" si="19"/>
        <v>Needs Data</v>
      </c>
      <c r="K52" s="216" t="str">
        <f t="shared" si="19"/>
        <v>Needs Data</v>
      </c>
      <c r="L52" s="216" t="str">
        <f t="shared" si="19"/>
        <v>Needs Data</v>
      </c>
      <c r="M52" s="216" t="str">
        <f t="shared" si="19"/>
        <v>Needs Data</v>
      </c>
      <c r="N52" s="216" t="str">
        <f t="shared" si="19"/>
        <v>Needs Data</v>
      </c>
      <c r="O52" s="216" t="str">
        <f t="shared" si="19"/>
        <v>Needs Data</v>
      </c>
      <c r="P52" s="216" t="str">
        <f t="shared" si="19"/>
        <v>Needs Data</v>
      </c>
      <c r="Q52" s="216" t="str">
        <f t="shared" si="19"/>
        <v>Needs Data</v>
      </c>
      <c r="R52" s="216" t="str">
        <f t="shared" si="19"/>
        <v>Needs Data</v>
      </c>
      <c r="S52" s="216" t="str">
        <f t="shared" si="19"/>
        <v>Needs Data</v>
      </c>
      <c r="T52" s="216" t="str">
        <f t="shared" si="19"/>
        <v>Needs Data</v>
      </c>
      <c r="U52" s="216" t="str">
        <f t="shared" si="19"/>
        <v>Needs Data</v>
      </c>
      <c r="V52" s="216" t="str">
        <f t="shared" si="19"/>
        <v>Needs Data</v>
      </c>
      <c r="W52" s="216" t="str">
        <f t="shared" si="19"/>
        <v>Needs Data</v>
      </c>
      <c r="X52" s="216" t="str">
        <f t="shared" si="19"/>
        <v>Needs Data</v>
      </c>
      <c r="Y52" s="216" t="str">
        <f t="shared" si="19"/>
        <v>Needs Data</v>
      </c>
      <c r="Z52" s="216" t="str">
        <f t="shared" si="19"/>
        <v>Needs Data</v>
      </c>
      <c r="AA52" s="216" t="str">
        <f t="shared" si="18"/>
        <v>Needs Data</v>
      </c>
      <c r="AB52" s="213" t="s">
        <v>166</v>
      </c>
      <c r="AG52" s="189">
        <f>SUM(B52:AA52)</f>
        <v>0</v>
      </c>
    </row>
    <row r="53" spans="1:37" ht="39" thickBot="1" x14ac:dyDescent="0.25">
      <c r="A53" s="180" t="s">
        <v>130</v>
      </c>
      <c r="B53" s="297">
        <f>SUM(B52:AA52)</f>
        <v>0</v>
      </c>
      <c r="C53" s="298"/>
      <c r="D53" s="298"/>
      <c r="E53" s="298"/>
      <c r="F53" s="298"/>
      <c r="G53" s="298"/>
      <c r="H53" s="298"/>
      <c r="I53" s="298"/>
      <c r="J53" s="298"/>
      <c r="K53" s="298"/>
      <c r="L53" s="298"/>
      <c r="M53" s="298"/>
      <c r="N53" s="298"/>
      <c r="O53" s="298"/>
      <c r="P53" s="298"/>
      <c r="Q53" s="298"/>
      <c r="R53" s="298"/>
      <c r="S53" s="298"/>
      <c r="T53" s="298"/>
      <c r="U53" s="298"/>
      <c r="V53" s="298"/>
      <c r="W53" s="298"/>
      <c r="X53" s="298"/>
      <c r="Y53" s="298"/>
      <c r="Z53" s="298"/>
      <c r="AA53" s="298"/>
      <c r="AB53" s="217" t="s">
        <v>167</v>
      </c>
      <c r="AG53" s="207" t="str">
        <f>IF(AG52=B53,"CORRECT","ERROR")</f>
        <v>CORRECT</v>
      </c>
      <c r="AH53" s="321" t="s">
        <v>132</v>
      </c>
      <c r="AI53" s="321"/>
      <c r="AJ53" s="321"/>
      <c r="AK53" s="322"/>
    </row>
    <row r="54" spans="1:37" ht="14.25" thickTop="1" thickBot="1" x14ac:dyDescent="0.25">
      <c r="A54" s="182"/>
      <c r="B54" s="218"/>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9"/>
    </row>
    <row r="55" spans="1:37" ht="21.75" thickTop="1" thickBot="1" x14ac:dyDescent="0.25">
      <c r="A55" s="299" t="s">
        <v>133</v>
      </c>
      <c r="B55" s="300"/>
      <c r="C55" s="300"/>
      <c r="D55" s="300"/>
      <c r="E55" s="300"/>
      <c r="F55" s="300"/>
      <c r="G55" s="300"/>
      <c r="H55" s="300"/>
      <c r="I55" s="300"/>
      <c r="J55" s="300"/>
      <c r="K55" s="300"/>
      <c r="L55" s="300"/>
      <c r="M55" s="300"/>
      <c r="N55" s="300"/>
      <c r="O55" s="300"/>
      <c r="P55" s="300"/>
      <c r="Q55" s="300"/>
      <c r="R55" s="300"/>
      <c r="S55" s="300"/>
      <c r="T55" s="300"/>
      <c r="U55" s="300"/>
      <c r="V55" s="300"/>
      <c r="W55" s="300"/>
      <c r="X55" s="300"/>
      <c r="Y55" s="300"/>
      <c r="Z55" s="300"/>
      <c r="AA55" s="301"/>
      <c r="AB55" s="241"/>
      <c r="AC55" s="235"/>
    </row>
    <row r="56" spans="1:37" ht="39.75" thickTop="1" x14ac:dyDescent="0.25">
      <c r="A56" s="185" t="s">
        <v>134</v>
      </c>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197"/>
      <c r="AG56" s="188" t="s">
        <v>168</v>
      </c>
    </row>
    <row r="57" spans="1:37" x14ac:dyDescent="0.2">
      <c r="A57" s="170"/>
      <c r="B57" s="171" t="str">
        <f t="shared" ref="B57:AA57" si="20">+B$5</f>
        <v>"Non-GHGRP Facility Name"</v>
      </c>
      <c r="C57" s="171" t="str">
        <f t="shared" si="20"/>
        <v>"Non-GHGRP Facility Name"</v>
      </c>
      <c r="D57" s="171" t="str">
        <f t="shared" si="20"/>
        <v>"Non-GHGRP Facility Name"</v>
      </c>
      <c r="E57" s="171" t="str">
        <f t="shared" si="20"/>
        <v>"Non-GHGRP Facility Name"</v>
      </c>
      <c r="F57" s="171" t="str">
        <f t="shared" si="20"/>
        <v>"Non-GHGRP Facility Name"</v>
      </c>
      <c r="G57" s="171" t="str">
        <f t="shared" si="20"/>
        <v>"Non-GHGRP Facility Name"</v>
      </c>
      <c r="H57" s="171" t="str">
        <f t="shared" si="20"/>
        <v>"Non-GHGRP Facility Name"</v>
      </c>
      <c r="I57" s="171" t="str">
        <f t="shared" si="20"/>
        <v>"Non-GHGRP Facility Name"</v>
      </c>
      <c r="J57" s="171" t="str">
        <f t="shared" si="20"/>
        <v>"Non-GHGRP Facility Name"</v>
      </c>
      <c r="K57" s="171" t="str">
        <f t="shared" si="20"/>
        <v>"Non-GHGRP Facility Name"</v>
      </c>
      <c r="L57" s="171" t="str">
        <f t="shared" si="20"/>
        <v>"Non-GHGRP Facility Name"</v>
      </c>
      <c r="M57" s="171" t="str">
        <f t="shared" si="20"/>
        <v>"Non-GHGRP Facility Name"</v>
      </c>
      <c r="N57" s="171" t="str">
        <f t="shared" si="20"/>
        <v>"Non-GHGRP Facility Name"</v>
      </c>
      <c r="O57" s="171" t="str">
        <f t="shared" si="20"/>
        <v>"Non-GHGRP Facility Name"</v>
      </c>
      <c r="P57" s="171" t="str">
        <f t="shared" si="20"/>
        <v>"Non-GHGRP Facility Name"</v>
      </c>
      <c r="Q57" s="171" t="str">
        <f t="shared" si="20"/>
        <v>"Non-GHGRP Facility Name"</v>
      </c>
      <c r="R57" s="171" t="str">
        <f t="shared" si="20"/>
        <v>"Non-GHGRP Facility Name"</v>
      </c>
      <c r="S57" s="171" t="str">
        <f t="shared" si="20"/>
        <v>"Non-GHGRP Facility Name"</v>
      </c>
      <c r="T57" s="171" t="str">
        <f t="shared" si="20"/>
        <v>"Non-GHGRP Facility Name"</v>
      </c>
      <c r="U57" s="171" t="str">
        <f t="shared" si="20"/>
        <v>"Non-GHGRP Facility Name"</v>
      </c>
      <c r="V57" s="171" t="str">
        <f t="shared" si="20"/>
        <v>"Non-GHGRP Facility Name"</v>
      </c>
      <c r="W57" s="171" t="str">
        <f t="shared" si="20"/>
        <v>"Non-GHGRP Facility Name"</v>
      </c>
      <c r="X57" s="171" t="str">
        <f t="shared" si="20"/>
        <v>"Non-GHGRP Facility Name"</v>
      </c>
      <c r="Y57" s="171" t="str">
        <f t="shared" si="20"/>
        <v>"Non-GHGRP Facility Name"</v>
      </c>
      <c r="Z57" s="171" t="str">
        <f t="shared" si="20"/>
        <v>"Non-GHGRP Facility Name"</v>
      </c>
      <c r="AA57" s="171" t="str">
        <f t="shared" si="20"/>
        <v>"Non-GHGRP Facility Name"</v>
      </c>
      <c r="AB57" s="336" t="s">
        <v>113</v>
      </c>
      <c r="AC57" s="337"/>
      <c r="AG57" s="189"/>
    </row>
    <row r="58" spans="1:37" ht="27" customHeight="1" x14ac:dyDescent="0.2">
      <c r="A58" s="64" t="s">
        <v>136</v>
      </c>
      <c r="B58" s="111">
        <v>0.83299999999999996</v>
      </c>
      <c r="C58" s="111">
        <v>0.83299999999999996</v>
      </c>
      <c r="D58" s="111">
        <v>0.83299999999999996</v>
      </c>
      <c r="E58" s="111">
        <v>0.83299999999999996</v>
      </c>
      <c r="F58" s="111">
        <v>0.83299999999999996</v>
      </c>
      <c r="G58" s="111">
        <v>0.83299999999999996</v>
      </c>
      <c r="H58" s="111">
        <v>0.83299999999999996</v>
      </c>
      <c r="I58" s="111">
        <v>0.83299999999999996</v>
      </c>
      <c r="J58" s="111">
        <v>0.83299999999999996</v>
      </c>
      <c r="K58" s="111">
        <v>0.83299999999999996</v>
      </c>
      <c r="L58" s="111">
        <v>0.83299999999999996</v>
      </c>
      <c r="M58" s="111">
        <v>0.83299999999999996</v>
      </c>
      <c r="N58" s="111">
        <v>0.83299999999999996</v>
      </c>
      <c r="O58" s="111">
        <v>0.83299999999999996</v>
      </c>
      <c r="P58" s="111">
        <v>0.83299999999999996</v>
      </c>
      <c r="Q58" s="111">
        <v>0.83299999999999996</v>
      </c>
      <c r="R58" s="111">
        <v>0.83299999999999996</v>
      </c>
      <c r="S58" s="111">
        <v>0.83299999999999996</v>
      </c>
      <c r="T58" s="111">
        <v>0.83299999999999996</v>
      </c>
      <c r="U58" s="111">
        <v>0.83299999999999996</v>
      </c>
      <c r="V58" s="111">
        <v>0.83299999999999996</v>
      </c>
      <c r="W58" s="111">
        <v>0.83299999999999996</v>
      </c>
      <c r="X58" s="111">
        <v>0.83299999999999996</v>
      </c>
      <c r="Y58" s="111">
        <v>0.83299999999999996</v>
      </c>
      <c r="Z58" s="111">
        <v>0.83299999999999996</v>
      </c>
      <c r="AA58" s="111">
        <v>0.83299999999999996</v>
      </c>
      <c r="AB58" s="338" t="s">
        <v>137</v>
      </c>
      <c r="AC58" s="339"/>
      <c r="AG58" s="214"/>
    </row>
    <row r="59" spans="1:37" ht="30" customHeight="1" x14ac:dyDescent="0.2">
      <c r="A59" s="64" t="s">
        <v>138</v>
      </c>
      <c r="B59" s="200">
        <f>B45</f>
        <v>0</v>
      </c>
      <c r="C59" s="200">
        <f t="shared" ref="C59:AA59" si="21">C45</f>
        <v>0</v>
      </c>
      <c r="D59" s="200">
        <f t="shared" si="21"/>
        <v>0</v>
      </c>
      <c r="E59" s="200">
        <f t="shared" si="21"/>
        <v>0</v>
      </c>
      <c r="F59" s="200">
        <f t="shared" si="21"/>
        <v>0</v>
      </c>
      <c r="G59" s="200">
        <f t="shared" si="21"/>
        <v>0</v>
      </c>
      <c r="H59" s="200">
        <f t="shared" si="21"/>
        <v>0</v>
      </c>
      <c r="I59" s="200">
        <f t="shared" ref="I59:Z59" si="22">I45</f>
        <v>0</v>
      </c>
      <c r="J59" s="200">
        <f t="shared" si="22"/>
        <v>0</v>
      </c>
      <c r="K59" s="200">
        <f t="shared" si="22"/>
        <v>0</v>
      </c>
      <c r="L59" s="200">
        <f t="shared" si="22"/>
        <v>0</v>
      </c>
      <c r="M59" s="200">
        <f t="shared" si="22"/>
        <v>0</v>
      </c>
      <c r="N59" s="200">
        <f t="shared" si="22"/>
        <v>0</v>
      </c>
      <c r="O59" s="200">
        <f t="shared" si="22"/>
        <v>0</v>
      </c>
      <c r="P59" s="200">
        <f t="shared" si="22"/>
        <v>0</v>
      </c>
      <c r="Q59" s="200">
        <f t="shared" si="22"/>
        <v>0</v>
      </c>
      <c r="R59" s="200">
        <f t="shared" si="22"/>
        <v>0</v>
      </c>
      <c r="S59" s="200">
        <f t="shared" si="22"/>
        <v>0</v>
      </c>
      <c r="T59" s="200">
        <f t="shared" si="22"/>
        <v>0</v>
      </c>
      <c r="U59" s="200">
        <f t="shared" si="22"/>
        <v>0</v>
      </c>
      <c r="V59" s="200">
        <f t="shared" si="22"/>
        <v>0</v>
      </c>
      <c r="W59" s="200">
        <f t="shared" si="22"/>
        <v>0</v>
      </c>
      <c r="X59" s="200">
        <f t="shared" si="22"/>
        <v>0</v>
      </c>
      <c r="Y59" s="200">
        <f t="shared" si="22"/>
        <v>0</v>
      </c>
      <c r="Z59" s="200">
        <f t="shared" si="22"/>
        <v>0</v>
      </c>
      <c r="AA59" s="200">
        <f t="shared" si="21"/>
        <v>0</v>
      </c>
      <c r="AB59" s="311" t="s">
        <v>139</v>
      </c>
      <c r="AC59" s="312"/>
      <c r="AG59" s="189">
        <f>SUM(B59:AA59)</f>
        <v>0</v>
      </c>
    </row>
    <row r="60" spans="1:37" ht="13.5" thickBot="1" x14ac:dyDescent="0.25">
      <c r="A60" s="64" t="s">
        <v>140</v>
      </c>
      <c r="B60" s="200">
        <f>B59*B58</f>
        <v>0</v>
      </c>
      <c r="C60" s="200">
        <f t="shared" ref="C60:AA60" si="23">C59*C58</f>
        <v>0</v>
      </c>
      <c r="D60" s="200">
        <f t="shared" si="23"/>
        <v>0</v>
      </c>
      <c r="E60" s="200">
        <f t="shared" si="23"/>
        <v>0</v>
      </c>
      <c r="F60" s="200">
        <f t="shared" si="23"/>
        <v>0</v>
      </c>
      <c r="G60" s="200">
        <f t="shared" si="23"/>
        <v>0</v>
      </c>
      <c r="H60" s="200">
        <f t="shared" si="23"/>
        <v>0</v>
      </c>
      <c r="I60" s="200">
        <f t="shared" ref="I60:Z60" si="24">I59*I58</f>
        <v>0</v>
      </c>
      <c r="J60" s="200">
        <f t="shared" si="24"/>
        <v>0</v>
      </c>
      <c r="K60" s="200">
        <f t="shared" si="24"/>
        <v>0</v>
      </c>
      <c r="L60" s="200">
        <f t="shared" si="24"/>
        <v>0</v>
      </c>
      <c r="M60" s="200">
        <f t="shared" si="24"/>
        <v>0</v>
      </c>
      <c r="N60" s="200">
        <f t="shared" si="24"/>
        <v>0</v>
      </c>
      <c r="O60" s="200">
        <f t="shared" si="24"/>
        <v>0</v>
      </c>
      <c r="P60" s="200">
        <f t="shared" si="24"/>
        <v>0</v>
      </c>
      <c r="Q60" s="200">
        <f t="shared" si="24"/>
        <v>0</v>
      </c>
      <c r="R60" s="200">
        <f t="shared" si="24"/>
        <v>0</v>
      </c>
      <c r="S60" s="200">
        <f t="shared" si="24"/>
        <v>0</v>
      </c>
      <c r="T60" s="200">
        <f t="shared" si="24"/>
        <v>0</v>
      </c>
      <c r="U60" s="200">
        <f t="shared" si="24"/>
        <v>0</v>
      </c>
      <c r="V60" s="200">
        <f t="shared" si="24"/>
        <v>0</v>
      </c>
      <c r="W60" s="200">
        <f t="shared" si="24"/>
        <v>0</v>
      </c>
      <c r="X60" s="200">
        <f t="shared" si="24"/>
        <v>0</v>
      </c>
      <c r="Y60" s="200">
        <f t="shared" si="24"/>
        <v>0</v>
      </c>
      <c r="Z60" s="200">
        <f t="shared" si="24"/>
        <v>0</v>
      </c>
      <c r="AA60" s="200">
        <f t="shared" si="23"/>
        <v>0</v>
      </c>
      <c r="AB60" s="311" t="s">
        <v>169</v>
      </c>
      <c r="AC60" s="312"/>
      <c r="AG60" s="189">
        <f>SUM(B60:AA60)</f>
        <v>0</v>
      </c>
    </row>
    <row r="61" spans="1:37" ht="29.25" customHeight="1" thickTop="1" thickBot="1" x14ac:dyDescent="0.25">
      <c r="A61" s="180" t="s">
        <v>142</v>
      </c>
      <c r="B61" s="297">
        <f>SUM(B60:AA60)</f>
        <v>0</v>
      </c>
      <c r="C61" s="298"/>
      <c r="D61" s="298"/>
      <c r="E61" s="298"/>
      <c r="F61" s="298"/>
      <c r="G61" s="298"/>
      <c r="H61" s="298"/>
      <c r="I61" s="298"/>
      <c r="J61" s="298"/>
      <c r="K61" s="298"/>
      <c r="L61" s="298"/>
      <c r="M61" s="298"/>
      <c r="N61" s="298"/>
      <c r="O61" s="298"/>
      <c r="P61" s="298"/>
      <c r="Q61" s="298"/>
      <c r="R61" s="298"/>
      <c r="S61" s="298"/>
      <c r="T61" s="298"/>
      <c r="U61" s="298"/>
      <c r="V61" s="298"/>
      <c r="W61" s="298"/>
      <c r="X61" s="298"/>
      <c r="Y61" s="298"/>
      <c r="Z61" s="298"/>
      <c r="AA61" s="298"/>
      <c r="AB61" s="313" t="s">
        <v>170</v>
      </c>
      <c r="AC61" s="314"/>
      <c r="AG61" s="220" t="str">
        <f>IF(AG60=B61,"CORRECT","ERROR")</f>
        <v>CORRECT</v>
      </c>
      <c r="AH61" s="305" t="s">
        <v>144</v>
      </c>
      <c r="AI61" s="305"/>
      <c r="AJ61" s="305"/>
      <c r="AK61" s="306"/>
    </row>
    <row r="62" spans="1:37" ht="14.25" thickTop="1" thickBot="1" x14ac:dyDescent="0.25">
      <c r="A62" s="182"/>
      <c r="B62" s="218"/>
      <c r="C62" s="218"/>
      <c r="D62" s="218"/>
      <c r="E62" s="218"/>
      <c r="F62" s="218"/>
      <c r="G62" s="218"/>
      <c r="H62" s="218"/>
      <c r="I62" s="218"/>
      <c r="J62" s="218"/>
      <c r="K62" s="218"/>
      <c r="L62" s="218"/>
      <c r="M62" s="218"/>
      <c r="N62" s="218"/>
      <c r="O62" s="218"/>
      <c r="P62" s="218"/>
      <c r="Q62" s="218"/>
      <c r="R62" s="218"/>
      <c r="S62" s="218"/>
      <c r="T62" s="218"/>
      <c r="U62" s="218"/>
      <c r="V62" s="218"/>
      <c r="W62" s="218"/>
      <c r="X62" s="218"/>
      <c r="Y62" s="218"/>
      <c r="Z62" s="218"/>
      <c r="AA62" s="218"/>
      <c r="AB62" s="219"/>
      <c r="AC62" s="219"/>
    </row>
    <row r="63" spans="1:37" ht="21.75" thickTop="1" thickBot="1" x14ac:dyDescent="0.35">
      <c r="A63" s="302" t="s">
        <v>145</v>
      </c>
      <c r="B63" s="303"/>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c r="AA63" s="304"/>
      <c r="AB63" s="184"/>
    </row>
    <row r="64" spans="1:37" ht="52.5" thickTop="1" x14ac:dyDescent="0.25">
      <c r="A64" s="185" t="s">
        <v>146</v>
      </c>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186"/>
      <c r="AG64" s="188" t="s">
        <v>171</v>
      </c>
    </row>
    <row r="65" spans="1:37" x14ac:dyDescent="0.2">
      <c r="A65" s="222"/>
      <c r="B65" s="171" t="str">
        <f t="shared" ref="B65:AA65" si="25">+B$5</f>
        <v>"Non-GHGRP Facility Name"</v>
      </c>
      <c r="C65" s="171" t="str">
        <f t="shared" si="25"/>
        <v>"Non-GHGRP Facility Name"</v>
      </c>
      <c r="D65" s="171" t="str">
        <f t="shared" si="25"/>
        <v>"Non-GHGRP Facility Name"</v>
      </c>
      <c r="E65" s="171" t="str">
        <f t="shared" si="25"/>
        <v>"Non-GHGRP Facility Name"</v>
      </c>
      <c r="F65" s="171" t="str">
        <f t="shared" si="25"/>
        <v>"Non-GHGRP Facility Name"</v>
      </c>
      <c r="G65" s="171" t="str">
        <f t="shared" si="25"/>
        <v>"Non-GHGRP Facility Name"</v>
      </c>
      <c r="H65" s="171" t="str">
        <f t="shared" si="25"/>
        <v>"Non-GHGRP Facility Name"</v>
      </c>
      <c r="I65" s="171" t="str">
        <f t="shared" si="25"/>
        <v>"Non-GHGRP Facility Name"</v>
      </c>
      <c r="J65" s="171" t="str">
        <f t="shared" si="25"/>
        <v>"Non-GHGRP Facility Name"</v>
      </c>
      <c r="K65" s="171" t="str">
        <f t="shared" si="25"/>
        <v>"Non-GHGRP Facility Name"</v>
      </c>
      <c r="L65" s="171" t="str">
        <f t="shared" si="25"/>
        <v>"Non-GHGRP Facility Name"</v>
      </c>
      <c r="M65" s="171" t="str">
        <f t="shared" si="25"/>
        <v>"Non-GHGRP Facility Name"</v>
      </c>
      <c r="N65" s="171" t="str">
        <f t="shared" si="25"/>
        <v>"Non-GHGRP Facility Name"</v>
      </c>
      <c r="O65" s="171" t="str">
        <f t="shared" si="25"/>
        <v>"Non-GHGRP Facility Name"</v>
      </c>
      <c r="P65" s="171" t="str">
        <f t="shared" si="25"/>
        <v>"Non-GHGRP Facility Name"</v>
      </c>
      <c r="Q65" s="171" t="str">
        <f t="shared" si="25"/>
        <v>"Non-GHGRP Facility Name"</v>
      </c>
      <c r="R65" s="171" t="str">
        <f t="shared" si="25"/>
        <v>"Non-GHGRP Facility Name"</v>
      </c>
      <c r="S65" s="171" t="str">
        <f t="shared" si="25"/>
        <v>"Non-GHGRP Facility Name"</v>
      </c>
      <c r="T65" s="171" t="str">
        <f t="shared" si="25"/>
        <v>"Non-GHGRP Facility Name"</v>
      </c>
      <c r="U65" s="171" t="str">
        <f t="shared" si="25"/>
        <v>"Non-GHGRP Facility Name"</v>
      </c>
      <c r="V65" s="171" t="str">
        <f t="shared" si="25"/>
        <v>"Non-GHGRP Facility Name"</v>
      </c>
      <c r="W65" s="171" t="str">
        <f t="shared" si="25"/>
        <v>"Non-GHGRP Facility Name"</v>
      </c>
      <c r="X65" s="171" t="str">
        <f t="shared" si="25"/>
        <v>"Non-GHGRP Facility Name"</v>
      </c>
      <c r="Y65" s="171" t="str">
        <f t="shared" si="25"/>
        <v>"Non-GHGRP Facility Name"</v>
      </c>
      <c r="Z65" s="171" t="str">
        <f t="shared" si="25"/>
        <v>"Non-GHGRP Facility Name"</v>
      </c>
      <c r="AA65" s="171" t="str">
        <f t="shared" si="25"/>
        <v>"Non-GHGRP Facility Name"</v>
      </c>
      <c r="AB65" s="187" t="s">
        <v>68</v>
      </c>
      <c r="AC65" s="3"/>
      <c r="AG65" s="223"/>
    </row>
    <row r="66" spans="1:37" ht="39" thickBot="1" x14ac:dyDescent="0.25">
      <c r="A66" s="64" t="s">
        <v>172</v>
      </c>
      <c r="B66" s="224" t="str">
        <f>IFERROR(B52/(B60*'Emission Factor References'!$D$11),"Needs Data")</f>
        <v>Needs Data</v>
      </c>
      <c r="C66" s="224" t="str">
        <f>IFERROR(C52/(C60*'Emission Factor References'!$D$11),"Needs Data")</f>
        <v>Needs Data</v>
      </c>
      <c r="D66" s="224" t="str">
        <f>IFERROR(D52/(D60*'Emission Factor References'!$D$11),"Needs Data")</f>
        <v>Needs Data</v>
      </c>
      <c r="E66" s="224" t="str">
        <f>IFERROR(E52/(E60*'Emission Factor References'!$D$11),"Needs Data")</f>
        <v>Needs Data</v>
      </c>
      <c r="F66" s="224" t="str">
        <f>IFERROR(F52/(F60*'Emission Factor References'!$D$11),"Needs Data")</f>
        <v>Needs Data</v>
      </c>
      <c r="G66" s="224" t="str">
        <f>IFERROR(G52/(G60*'Emission Factor References'!$D$11),"Needs Data")</f>
        <v>Needs Data</v>
      </c>
      <c r="H66" s="224" t="str">
        <f>IFERROR(H52/(H60*'Emission Factor References'!$D$11),"Needs Data")</f>
        <v>Needs Data</v>
      </c>
      <c r="I66" s="224" t="str">
        <f>IFERROR(I52/(I60*'Emission Factor References'!$D$11),"Needs Data")</f>
        <v>Needs Data</v>
      </c>
      <c r="J66" s="224" t="str">
        <f>IFERROR(J52/(J60*'Emission Factor References'!$D$11),"Needs Data")</f>
        <v>Needs Data</v>
      </c>
      <c r="K66" s="224" t="str">
        <f>IFERROR(K52/(K60*'Emission Factor References'!$D$11),"Needs Data")</f>
        <v>Needs Data</v>
      </c>
      <c r="L66" s="224" t="str">
        <f>IFERROR(L52/(L60*'Emission Factor References'!$D$11),"Needs Data")</f>
        <v>Needs Data</v>
      </c>
      <c r="M66" s="224" t="str">
        <f>IFERROR(M52/(M60*'Emission Factor References'!$D$11),"Needs Data")</f>
        <v>Needs Data</v>
      </c>
      <c r="N66" s="224" t="str">
        <f>IFERROR(N52/(N60*'Emission Factor References'!$D$11),"Needs Data")</f>
        <v>Needs Data</v>
      </c>
      <c r="O66" s="224" t="str">
        <f>IFERROR(O52/(O60*'Emission Factor References'!$D$11),"Needs Data")</f>
        <v>Needs Data</v>
      </c>
      <c r="P66" s="224" t="str">
        <f>IFERROR(P52/(P60*'Emission Factor References'!$D$11),"Needs Data")</f>
        <v>Needs Data</v>
      </c>
      <c r="Q66" s="224" t="str">
        <f>IFERROR(Q52/(Q60*'Emission Factor References'!$D$11),"Needs Data")</f>
        <v>Needs Data</v>
      </c>
      <c r="R66" s="224" t="str">
        <f>IFERROR(R52/(R60*'Emission Factor References'!$D$11),"Needs Data")</f>
        <v>Needs Data</v>
      </c>
      <c r="S66" s="224" t="str">
        <f>IFERROR(S52/(S60*'Emission Factor References'!$D$11),"Needs Data")</f>
        <v>Needs Data</v>
      </c>
      <c r="T66" s="224" t="str">
        <f>IFERROR(T52/(T60*'Emission Factor References'!$D$11),"Needs Data")</f>
        <v>Needs Data</v>
      </c>
      <c r="U66" s="224" t="str">
        <f>IFERROR(U52/(U60*'Emission Factor References'!$D$11),"Needs Data")</f>
        <v>Needs Data</v>
      </c>
      <c r="V66" s="224" t="str">
        <f>IFERROR(V52/(V60*'Emission Factor References'!$D$11),"Needs Data")</f>
        <v>Needs Data</v>
      </c>
      <c r="W66" s="224" t="str">
        <f>IFERROR(W52/(W60*'Emission Factor References'!$D$11),"Needs Data")</f>
        <v>Needs Data</v>
      </c>
      <c r="X66" s="224" t="str">
        <f>IFERROR(X52/(X60*'Emission Factor References'!$D$11),"Needs Data")</f>
        <v>Needs Data</v>
      </c>
      <c r="Y66" s="224" t="str">
        <f>IFERROR(Y52/(Y60*'Emission Factor References'!$D$11),"Needs Data")</f>
        <v>Needs Data</v>
      </c>
      <c r="Z66" s="224" t="str">
        <f>IFERROR(Z52/(Z60*'Emission Factor References'!$D$11),"Needs Data")</f>
        <v>Needs Data</v>
      </c>
      <c r="AA66" s="224" t="str">
        <f>IFERROR(AA52/(AA60*'Emission Factor References'!$D$11),"Needs Data")</f>
        <v>Needs Data</v>
      </c>
      <c r="AB66" s="213" t="s">
        <v>173</v>
      </c>
      <c r="AC66" s="3"/>
      <c r="AG66" s="189">
        <f>SUM(B66:AA66)</f>
        <v>0</v>
      </c>
    </row>
    <row r="67" spans="1:37" ht="39.75" customHeight="1" thickTop="1" thickBot="1" x14ac:dyDescent="0.25">
      <c r="A67" s="65" t="s">
        <v>174</v>
      </c>
      <c r="B67" s="295" t="str">
        <f>IFERROR(B53/(B61*'Emission Factor References'!$D$11),"Needs Data")</f>
        <v>Needs Data</v>
      </c>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c r="AA67" s="296"/>
      <c r="AB67" s="217" t="s">
        <v>175</v>
      </c>
      <c r="AC67" s="3"/>
      <c r="AG67" s="220" t="e">
        <f>IF(SUM(B52:AA52)/(AG60*'Emission Factor References'!$D$46)=B67,"CORRECT","ERROR")</f>
        <v>#DIV/0!</v>
      </c>
      <c r="AH67" s="305" t="s">
        <v>152</v>
      </c>
      <c r="AI67" s="305"/>
      <c r="AJ67" s="305"/>
      <c r="AK67" s="306"/>
    </row>
    <row r="68" spans="1:37" ht="15.75" thickTop="1" x14ac:dyDescent="0.25">
      <c r="AB68"/>
      <c r="AC68" s="221"/>
      <c r="AD68"/>
      <c r="AE68"/>
      <c r="AF68"/>
    </row>
    <row r="69" spans="1:37" ht="15" x14ac:dyDescent="0.25">
      <c r="AB69"/>
      <c r="AC69"/>
      <c r="AD69"/>
      <c r="AE69"/>
      <c r="AF69"/>
    </row>
    <row r="70" spans="1:37" ht="15" x14ac:dyDescent="0.25">
      <c r="AB70"/>
      <c r="AC70"/>
      <c r="AD70"/>
      <c r="AE70"/>
      <c r="AF70"/>
    </row>
  </sheetData>
  <sheetProtection algorithmName="SHA-512" hashValue="+uajk01oshVjzTH2/Ja2ZT070V2m5eUYkKRC6H1sQbEJoV/M9B7AhB0VQ4SKE/kMxZOW2ACbVZmf4c+jEJfA4A==" saltValue="gbz/CHMP0XjK2+CHv4Q5uA==" spinCount="100000" sheet="1" objects="1" scenarios="1" formatColumns="0" formatRows="0"/>
  <mergeCells count="22">
    <mergeCell ref="B1:E1"/>
    <mergeCell ref="AH53:AK53"/>
    <mergeCell ref="AH61:AK61"/>
    <mergeCell ref="AH67:AK67"/>
    <mergeCell ref="A63:AA63"/>
    <mergeCell ref="A2:AA2"/>
    <mergeCell ref="A23:AA23"/>
    <mergeCell ref="A30:AA30"/>
    <mergeCell ref="A37:AA37"/>
    <mergeCell ref="A42:AA42"/>
    <mergeCell ref="B67:AA67"/>
    <mergeCell ref="B61:AA61"/>
    <mergeCell ref="AB61:AC61"/>
    <mergeCell ref="B4:AA4"/>
    <mergeCell ref="B25:AA25"/>
    <mergeCell ref="B32:AA32"/>
    <mergeCell ref="AB60:AC60"/>
    <mergeCell ref="A55:AA55"/>
    <mergeCell ref="B53:AA53"/>
    <mergeCell ref="AB57:AC57"/>
    <mergeCell ref="AB58:AC58"/>
    <mergeCell ref="AB59:AC59"/>
  </mergeCells>
  <hyperlinks>
    <hyperlink ref="AB6" location="'GHGRP Ref &amp; Methodology'!B6" display="GHGRP Reference" xr:uid="{777E72D7-089E-4D17-9568-BB4AE7844115}"/>
    <hyperlink ref="AB7" location="'GHGRP Ref &amp; Methodology'!B7" display="GHGRP Reference" xr:uid="{70C18D17-AF8E-496E-B665-EDF1C95A657D}"/>
    <hyperlink ref="AB8" location="'GHGRP Ref &amp; Methodology'!B8" display="GHGRP Reference" xr:uid="{AF2CFDCE-CF6D-40C6-9225-0848304D890E}"/>
    <hyperlink ref="AB9" location="'GHGRP Ref &amp; Methodology'!B9" display="GHGRP Reference" xr:uid="{4D5EE209-58C9-4A64-8ABA-175A3E27D316}"/>
    <hyperlink ref="AB10" location="'GHGRP Ref &amp; Methodology'!B10" display="GHGRP Reference" xr:uid="{D633439B-7447-44F9-8655-34847C5BFB68}"/>
    <hyperlink ref="AB11" location="'GHGRP Ref &amp; Methodology'!B11" display="GHGRP Reference" xr:uid="{5F5E122F-A8F5-45C3-B307-5BAD275DFF6C}"/>
    <hyperlink ref="AB12" location="'GHGRP Ref &amp; Methodology'!B12" display="GHGRP Reference" xr:uid="{81E3873F-0889-438B-B812-A25BDACC31FB}"/>
    <hyperlink ref="AB13" location="'GHGRP Ref &amp; Methodology'!B13" display="GHGRP Reference" xr:uid="{CF21C3E1-48D8-41E5-B9F7-4CF00EC375E0}"/>
    <hyperlink ref="AB14" location="'GHGRP Ref &amp; Methodology'!B14" display="GHGRP Reference" xr:uid="{03A77AD9-5811-408B-8860-0A05B598AC8D}"/>
    <hyperlink ref="AB15" location="'GHGRP Ref &amp; Methodology'!B15" display="GHGRP Reference" xr:uid="{EAB10B13-4371-4A26-A182-CAB835F3A042}"/>
    <hyperlink ref="AB16" location="'GHGRP Ref &amp; Methodology'!B16" display="GHGRP Reference" xr:uid="{F336C82C-C87C-47A6-AEB1-30EC04D5536A}"/>
    <hyperlink ref="AB17" location="'GHGRP Ref &amp; Methodology'!B17" display="GHGRP Reference" xr:uid="{70A0CF87-ED60-44E1-97AC-8EBAB8C1E74F}"/>
    <hyperlink ref="AB18" location="'GHGRP Ref &amp; Methodology'!B18" display="GHGRP Reference" xr:uid="{66E68DCD-6258-4546-A745-A73032D498EE}"/>
    <hyperlink ref="AB19" location="'GHGRP Ref &amp; Methodology'!B19" display="GHGRP Reference" xr:uid="{A0BB5551-9925-4DA9-B5B1-BDF2A2F460B7}"/>
    <hyperlink ref="AB20" location="'GHGRP Ref &amp; Methodology'!B20" display="GHGRP Reference" xr:uid="{DF9DF6F8-8879-4BF4-AE81-CEC67D85AF3D}"/>
    <hyperlink ref="AC6" location="'GHGRP Ref &amp; Methodology'!C6" display="Description " xr:uid="{DDE92E82-B01D-46DB-88D7-EAD52AB73442}"/>
    <hyperlink ref="AC7:AC20" location="Sheet1!C6" display="Description " xr:uid="{C9663423-C1FF-4CBE-A7A1-35346C492ED6}"/>
    <hyperlink ref="AC7" location="'GHGRP Ref &amp; Methodology'!C7" display="Description " xr:uid="{EE97A51F-5798-4F6D-B976-BDF7B3458397}"/>
    <hyperlink ref="AC8" location="'GHGRP Ref &amp; Methodology'!C8" display="Description " xr:uid="{D7DCC03A-FC59-44E3-969E-82A57CA8A3DA}"/>
    <hyperlink ref="AC9" location="'GHGRP Ref &amp; Methodology'!C9" display="Description " xr:uid="{FBFE9B11-42F5-4786-86E1-2E90DFC1ECFB}"/>
    <hyperlink ref="AC10" location="'GHGRP Ref &amp; Methodology'!C10" display="Description " xr:uid="{030A3873-277E-4855-850E-208EC916F6B0}"/>
    <hyperlink ref="AC11" location="'GHGRP Ref &amp; Methodology'!C11" display="Description " xr:uid="{8945043E-5045-4D61-81EE-BFCCF32BF99A}"/>
    <hyperlink ref="AC12" location="'GHGRP Ref &amp; Methodology'!C12" display="Description " xr:uid="{7F8F54C2-D6AE-47F7-8020-2E3D9E727C0B}"/>
    <hyperlink ref="AC13" location="'GHGRP Ref &amp; Methodology'!C13" display="Description " xr:uid="{DE6D607C-60A3-416F-A6A4-7277A36C62C8}"/>
    <hyperlink ref="AC14" location="'GHGRP Ref &amp; Methodology'!C14" display="Description " xr:uid="{48C8B277-11E9-46D1-9E1C-7FD1286413A4}"/>
    <hyperlink ref="AC15" location="'GHGRP Ref &amp; Methodology'!C15" display="Description " xr:uid="{5E01C5BD-9D8D-45A0-A981-F8E8E0371CD9}"/>
    <hyperlink ref="AC16" location="'GHGRP Ref &amp; Methodology'!C16" display="Description " xr:uid="{57F2CB0E-83B7-450A-9086-FDC543D25318}"/>
    <hyperlink ref="AC17" location="'GHGRP Ref &amp; Methodology'!C17" display="Description " xr:uid="{07A954C7-E5D9-4695-BEBF-798259CB9917}"/>
    <hyperlink ref="AC18" location="'GHGRP Ref &amp; Methodology'!C18" display="Description " xr:uid="{FB04D545-86AD-4F77-99FA-4575BCF5BF10}"/>
    <hyperlink ref="AC19" location="'GHGRP Ref &amp; Methodology'!C19" display="Description " xr:uid="{78C6C920-E611-443A-8D1F-3295C7BC362A}"/>
    <hyperlink ref="AC20" location="'GHGRP Ref &amp; Methodology'!C20" display="Description " xr:uid="{8086A8DD-50F1-4ED1-885F-585DC90F1397}"/>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6854A-F2CF-4C11-B33C-586AF778C454}">
  <sheetPr codeName="Sheet7">
    <tabColor theme="9" tint="0.59999389629810485"/>
  </sheetPr>
  <dimension ref="B14:S14"/>
  <sheetViews>
    <sheetView workbookViewId="0">
      <selection activeCell="A2" sqref="A2"/>
    </sheetView>
  </sheetViews>
  <sheetFormatPr defaultRowHeight="15" x14ac:dyDescent="0.25"/>
  <sheetData>
    <row r="14" spans="2:19" ht="28.5" x14ac:dyDescent="0.45">
      <c r="B14" s="67" t="s">
        <v>176</v>
      </c>
      <c r="C14" s="68"/>
      <c r="D14" s="68"/>
      <c r="E14" s="68"/>
      <c r="F14" s="68"/>
      <c r="G14" s="68"/>
      <c r="H14" s="68"/>
      <c r="I14" s="68"/>
      <c r="J14" s="68"/>
      <c r="K14" s="68"/>
      <c r="L14" s="68"/>
      <c r="M14" s="68"/>
      <c r="N14" s="68"/>
      <c r="O14" s="68"/>
      <c r="P14" s="68"/>
      <c r="Q14" s="68"/>
      <c r="R14" s="68"/>
      <c r="S14" s="68"/>
    </row>
  </sheetData>
  <sheetProtection algorithmName="SHA-512" hashValue="KgnCXoVRPK+lIwVPRPaRRv5OYMJnfKT70dSyBO+NB6xvlKcRzI1dhMnVcLhOl0gRCZkt6sV3wFR4oVHs/Oh8Aw==" saltValue="dg5HAtLNBrFlLT7jI2J7A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D4C34-5800-44E5-96EF-88A767738F44}">
  <sheetPr codeName="Sheet8">
    <tabColor theme="9" tint="0.59999389629810485"/>
  </sheetPr>
  <dimension ref="A1:N14"/>
  <sheetViews>
    <sheetView zoomScale="90" zoomScaleNormal="90" workbookViewId="0">
      <selection activeCell="A16" sqref="A16"/>
    </sheetView>
  </sheetViews>
  <sheetFormatPr defaultColWidth="8.5703125" defaultRowHeight="12.75" x14ac:dyDescent="0.2"/>
  <cols>
    <col min="1" max="1" width="48.28515625" style="1" customWidth="1"/>
    <col min="2" max="2" width="20.5703125" style="3" bestFit="1" customWidth="1"/>
    <col min="3" max="3" width="19.28515625" style="3" bestFit="1" customWidth="1"/>
    <col min="4" max="4" width="25.7109375" style="3" bestFit="1" customWidth="1"/>
    <col min="5" max="8" width="17.5703125" style="3" customWidth="1"/>
    <col min="9" max="9" width="19.7109375" style="3" bestFit="1" customWidth="1"/>
    <col min="10" max="10" width="47" style="3" bestFit="1" customWidth="1"/>
    <col min="11" max="11" width="59.42578125" style="1" customWidth="1"/>
    <col min="12" max="15" width="8.5703125" style="3"/>
    <col min="16" max="16" width="28.28515625" style="3" bestFit="1" customWidth="1"/>
    <col min="17" max="16384" width="8.5703125" style="3"/>
  </cols>
  <sheetData>
    <row r="1" spans="1:14" ht="13.5" thickBot="1" x14ac:dyDescent="0.25"/>
    <row r="2" spans="1:14" ht="37.5" customHeight="1" thickTop="1" thickBot="1" x14ac:dyDescent="0.25">
      <c r="A2" s="350" t="s">
        <v>177</v>
      </c>
      <c r="B2" s="351"/>
      <c r="C2" s="351"/>
      <c r="D2" s="351"/>
      <c r="E2" s="351"/>
      <c r="F2" s="351"/>
      <c r="G2" s="352"/>
      <c r="H2" s="69"/>
      <c r="I2" s="69"/>
    </row>
    <row r="3" spans="1:14" ht="30" customHeight="1" thickTop="1" x14ac:dyDescent="0.2">
      <c r="A3" s="353" t="s">
        <v>178</v>
      </c>
      <c r="B3" s="354"/>
      <c r="C3" s="354"/>
      <c r="D3" s="354"/>
      <c r="E3" s="354"/>
      <c r="F3" s="354"/>
      <c r="G3" s="355"/>
    </row>
    <row r="4" spans="1:14" ht="12.6" customHeight="1" x14ac:dyDescent="0.2">
      <c r="A4" s="70" t="s">
        <v>179</v>
      </c>
      <c r="B4" s="84" t="s">
        <v>180</v>
      </c>
      <c r="C4" s="356" t="s">
        <v>113</v>
      </c>
      <c r="D4" s="357"/>
      <c r="E4" s="357"/>
      <c r="F4" s="357"/>
      <c r="G4" s="358"/>
    </row>
    <row r="5" spans="1:14" ht="30" customHeight="1" x14ac:dyDescent="0.2">
      <c r="A5" s="64" t="s">
        <v>181</v>
      </c>
      <c r="B5" s="86">
        <f>SUM('G&amp;B GHGRP Facilities'!B40:AA40,'G&amp;B Non-GHGRP Facilities'!B40:AA40)</f>
        <v>0</v>
      </c>
      <c r="C5" s="347" t="s">
        <v>182</v>
      </c>
      <c r="D5" s="348"/>
      <c r="E5" s="348"/>
      <c r="F5" s="348"/>
      <c r="G5" s="349"/>
    </row>
    <row r="6" spans="1:14" ht="30" customHeight="1" x14ac:dyDescent="0.2">
      <c r="A6" s="64" t="s">
        <v>183</v>
      </c>
      <c r="B6" s="86">
        <f>SUM('G&amp;B GHGRP Facilities'!B45:AA45,'G&amp;B Non-GHGRP Facilities'!B45:AA45)</f>
        <v>0</v>
      </c>
      <c r="C6" s="347" t="s">
        <v>184</v>
      </c>
      <c r="D6" s="348"/>
      <c r="E6" s="348"/>
      <c r="F6" s="348"/>
      <c r="G6" s="349"/>
    </row>
    <row r="7" spans="1:14" ht="30" customHeight="1" x14ac:dyDescent="0.25">
      <c r="A7" s="64" t="s">
        <v>185</v>
      </c>
      <c r="B7" s="87" t="str">
        <f>IFERROR(SUM(SUMPRODUCT('G&amp;B GHGRP Facilities'!B45:AA45,'G&amp;B GHGRP Facilities'!B46:AA46),SUMPRODUCT('G&amp;B Non-GHGRP Facilities'!B45:AA45,'G&amp;B Non-GHGRP Facilities'!B46:AA46))/SUM('G&amp;B GHGRP Facilities'!B45:AA45,'G&amp;B Non-GHGRP Facilities'!B45:AA45),"Needs Data")</f>
        <v>Needs Data</v>
      </c>
      <c r="C7" s="347" t="s">
        <v>186</v>
      </c>
      <c r="D7" s="348"/>
      <c r="E7" s="348"/>
      <c r="F7" s="348"/>
      <c r="G7" s="349"/>
      <c r="K7"/>
      <c r="L7"/>
      <c r="M7"/>
      <c r="N7"/>
    </row>
    <row r="8" spans="1:14" ht="30" customHeight="1" x14ac:dyDescent="0.2">
      <c r="A8" s="64" t="s">
        <v>187</v>
      </c>
      <c r="B8" s="88" t="str">
        <f>IFERROR(SUM(SUMPRODUCT('G&amp;B GHGRP Facilities'!B58:AA58,'G&amp;B GHGRP Facilities'!B59:AA59),SUMPRODUCT('G&amp;B Non-GHGRP Facilities'!B58:AA58,'G&amp;B Non-GHGRP Facilities'!B59:AA59))/SUM('G&amp;B GHGRP Facilities'!B59:AA59,'G&amp;B Non-GHGRP Facilities'!B59:AA59),"Needs Data")</f>
        <v>Needs Data</v>
      </c>
      <c r="C8" s="347" t="s">
        <v>188</v>
      </c>
      <c r="D8" s="348"/>
      <c r="E8" s="348"/>
      <c r="F8" s="348"/>
      <c r="G8" s="349"/>
    </row>
    <row r="9" spans="1:14" ht="30" customHeight="1" x14ac:dyDescent="0.2">
      <c r="A9" s="64" t="s">
        <v>189</v>
      </c>
      <c r="B9" s="86">
        <f>SUM('G&amp;B GHGRP Facilities'!B48:AA48,'G&amp;B Non-GHGRP Facilities'!B48:AA48)</f>
        <v>0</v>
      </c>
      <c r="C9" s="347" t="s">
        <v>190</v>
      </c>
      <c r="D9" s="348"/>
      <c r="E9" s="348"/>
      <c r="F9" s="348"/>
      <c r="G9" s="349"/>
    </row>
    <row r="10" spans="1:14" ht="30" customHeight="1" x14ac:dyDescent="0.2">
      <c r="A10" s="64" t="s">
        <v>191</v>
      </c>
      <c r="B10" s="86" t="str">
        <f>IF(SUM('G&amp;B GHGRP Facilities'!B48:AA48,'G&amp;B Non-GHGRP Facilities'!B48:AA48)=0,"No Liquids",IFERROR(SUM(SUMPRODUCT('G&amp;B GHGRP Facilities'!B47:AA47,'G&amp;B GHGRP Facilities'!B48:AA48),SUMPRODUCT('G&amp;B Non-GHGRP Facilities'!B47:AA47,'G&amp;B Non-GHGRP Facilities'!B48:AA48))/SUM('G&amp;B GHGRP Facilities'!B48:AA48,'G&amp;B Non-GHGRP Facilities'!B48:AA48),"Needs Data"))</f>
        <v>No Liquids</v>
      </c>
      <c r="C10" s="347" t="s">
        <v>192</v>
      </c>
      <c r="D10" s="348"/>
      <c r="E10" s="348"/>
      <c r="F10" s="348"/>
      <c r="G10" s="349"/>
    </row>
    <row r="11" spans="1:14" s="1" customFormat="1" ht="54" customHeight="1" x14ac:dyDescent="0.2">
      <c r="A11" s="64" t="s">
        <v>193</v>
      </c>
      <c r="B11" s="89" t="str">
        <f>IFERROR((B6*B7)/(B6*B7+IFERROR(B9*B10,0)),"Needs Data")</f>
        <v>Needs Data</v>
      </c>
      <c r="C11" s="347" t="s">
        <v>194</v>
      </c>
      <c r="D11" s="348"/>
      <c r="E11" s="348"/>
      <c r="F11" s="348"/>
      <c r="G11" s="349"/>
    </row>
    <row r="12" spans="1:14" ht="30" customHeight="1" thickBot="1" x14ac:dyDescent="0.25">
      <c r="A12" s="65" t="s">
        <v>195</v>
      </c>
      <c r="B12" s="85" t="str">
        <f>IFERROR(SUM('G&amp;B GHGRP Facilities'!B53:AA53,'G&amp;B Non-GHGRP Facilities'!B53:AA53)/(SUM('G&amp;B GHGRP Facilities'!B61:AA61,'G&amp;B Non-GHGRP Facilities'!B61:AA61)*'Emission Factor References'!$D$11),"Needs Data")</f>
        <v>Needs Data</v>
      </c>
      <c r="C12" s="359" t="s">
        <v>196</v>
      </c>
      <c r="D12" s="360"/>
      <c r="E12" s="360"/>
      <c r="F12" s="360"/>
      <c r="G12" s="361"/>
    </row>
    <row r="13" spans="1:14" ht="13.5" thickTop="1" x14ac:dyDescent="0.2"/>
    <row r="14" spans="1:14" x14ac:dyDescent="0.2">
      <c r="A14" s="62"/>
    </row>
  </sheetData>
  <sheetProtection algorithmName="SHA-512" hashValue="d3wu68/D/pIX+EjYO7o7g2m26RQTc4RQXByHJxDOzZRD1lSlYEteBLjsuwHB0xlZqorpTtnZ4Xeyfz334RXrSw==" saltValue="wCqKcnQUo9az/VTEBEHfjQ==" spinCount="100000" sheet="1" objects="1" scenarios="1"/>
  <mergeCells count="11">
    <mergeCell ref="C8:G8"/>
    <mergeCell ref="C9:G9"/>
    <mergeCell ref="C10:G10"/>
    <mergeCell ref="C11:G11"/>
    <mergeCell ref="C12:G12"/>
    <mergeCell ref="C7:G7"/>
    <mergeCell ref="A2:G2"/>
    <mergeCell ref="A3:G3"/>
    <mergeCell ref="C4:G4"/>
    <mergeCell ref="C5:G5"/>
    <mergeCell ref="C6:G6"/>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34C42-AC93-470A-AFF7-0F7DE3ADA390}">
  <sheetPr codeName="Sheet9">
    <tabColor theme="7" tint="0.39997558519241921"/>
  </sheetPr>
  <dimension ref="B14:U14"/>
  <sheetViews>
    <sheetView zoomScale="80" zoomScaleNormal="80" workbookViewId="0">
      <selection activeCell="A2" sqref="A2"/>
    </sheetView>
  </sheetViews>
  <sheetFormatPr defaultRowHeight="15" x14ac:dyDescent="0.25"/>
  <sheetData>
    <row r="14" spans="2:21" ht="28.5" x14ac:dyDescent="0.45">
      <c r="B14" s="48" t="s">
        <v>197</v>
      </c>
      <c r="C14" s="49"/>
      <c r="D14" s="49"/>
      <c r="E14" s="49"/>
      <c r="F14" s="49"/>
      <c r="G14" s="49"/>
      <c r="H14" s="49"/>
      <c r="I14" s="49"/>
      <c r="J14" s="49"/>
      <c r="K14" s="49"/>
      <c r="L14" s="49"/>
      <c r="M14" s="49"/>
      <c r="N14" s="49"/>
      <c r="O14" s="49"/>
      <c r="P14" s="49"/>
      <c r="Q14" s="49"/>
      <c r="R14" s="49"/>
      <c r="S14" s="49"/>
      <c r="T14" s="49"/>
      <c r="U14" s="49"/>
    </row>
  </sheetData>
  <sheetProtection algorithmName="SHA-512" hashValue="wQRAa6VW5ep2J6mDvSt8dveoGwcYyKt6EEXQvgG9ZsxycYE5C8ml+ZjVNHCZs5xjiH2ZMwcAfRzD2zIRK/ejEQ==" saltValue="hZWuTiVmx1Y4NBVk2a1UQ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9c81e77-f7a5-489f-83ff-75bd8ae27131" xsi:nil="true"/>
    <lcf76f155ced4ddcb4097134ff3c332f xmlns="88ae288e-06f9-46e1-8870-7573d330ff1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E92BB22EC05AD43BA340B3A5F4706ED" ma:contentTypeVersion="19" ma:contentTypeDescription="Create a new document." ma:contentTypeScope="" ma:versionID="873870b8096f2b0351f135cc622b9eaa">
  <xsd:schema xmlns:xsd="http://www.w3.org/2001/XMLSchema" xmlns:xs="http://www.w3.org/2001/XMLSchema" xmlns:p="http://schemas.microsoft.com/office/2006/metadata/properties" xmlns:ns2="88ae288e-06f9-46e1-8870-7573d330ff1a" xmlns:ns3="59c81e77-f7a5-489f-83ff-75bd8ae27131" targetNamespace="http://schemas.microsoft.com/office/2006/metadata/properties" ma:root="true" ma:fieldsID="0b6ca9547cba304006b9b24c90fc0d33" ns2:_="" ns3:_="">
    <xsd:import namespace="88ae288e-06f9-46e1-8870-7573d330ff1a"/>
    <xsd:import namespace="59c81e77-f7a5-489f-83ff-75bd8ae271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ae288e-06f9-46e1-8870-7573d330ff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5ad75243-efea-48d9-812b-454fa4c29922"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9c81e77-f7a5-489f-83ff-75bd8ae271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433d249-573d-48f5-a929-fc1cc7dcf57d}" ma:internalName="TaxCatchAll" ma:showField="CatchAllData" ma:web="59c81e77-f7a5-489f-83ff-75bd8ae27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8F6E02-6BC2-4FD8-BA00-86F3B3402038}">
  <ds:schemaRefs>
    <ds:schemaRef ds:uri="http://schemas.microsoft.com/sharepoint/v3/contenttype/forms"/>
  </ds:schemaRefs>
</ds:datastoreItem>
</file>

<file path=customXml/itemProps2.xml><?xml version="1.0" encoding="utf-8"?>
<ds:datastoreItem xmlns:ds="http://schemas.openxmlformats.org/officeDocument/2006/customXml" ds:itemID="{2C4B5757-E31E-4C29-8D67-A9A67276A90A}">
  <ds:schemaRefs>
    <ds:schemaRef ds:uri="http://purl.org/dc/terms/"/>
    <ds:schemaRef ds:uri="1b7758f1-8c28-462e-a85c-6838b3850597"/>
    <ds:schemaRef ds:uri="http://purl.org/dc/dcmitype/"/>
    <ds:schemaRef ds:uri="http://purl.org/dc/elements/1.1/"/>
    <ds:schemaRef ds:uri="http://schemas.openxmlformats.org/package/2006/metadata/core-properties"/>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59c81e77-f7a5-489f-83ff-75bd8ae27131"/>
    <ds:schemaRef ds:uri="88ae288e-06f9-46e1-8870-7573d330ff1a"/>
  </ds:schemaRefs>
</ds:datastoreItem>
</file>

<file path=customXml/itemProps3.xml><?xml version="1.0" encoding="utf-8"?>
<ds:datastoreItem xmlns:ds="http://schemas.openxmlformats.org/officeDocument/2006/customXml" ds:itemID="{9EB34BC6-5EF4-4471-A1C7-04223C8A12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ae288e-06f9-46e1-8870-7573d330ff1a"/>
    <ds:schemaRef ds:uri="59c81e77-f7a5-489f-83ff-75bd8ae271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V3.0 UPDATES_READ FIRST</vt:lpstr>
      <vt:lpstr>Instructions for Completing</vt:lpstr>
      <vt:lpstr>Data Entry Sheets ==&gt;</vt:lpstr>
      <vt:lpstr>Company Information</vt:lpstr>
      <vt:lpstr>G&amp;B GHGRP Facilities</vt:lpstr>
      <vt:lpstr>G&amp;B Non-GHGRP Facilities</vt:lpstr>
      <vt:lpstr>Summary Data ==&gt;</vt:lpstr>
      <vt:lpstr>Public Disclosure Data</vt:lpstr>
      <vt:lpstr>Information Sheets==&gt;</vt:lpstr>
      <vt:lpstr>Overview of CH4 Intensity</vt:lpstr>
      <vt:lpstr>Emission Factor References</vt:lpstr>
      <vt:lpstr>GHGRP Ref &amp; Methodology</vt:lpstr>
      <vt:lpstr>Processing</vt:lpstr>
      <vt:lpstr>Transmission &amp; Storage</vt:lpstr>
      <vt:lpstr>Distribution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/issuesandpolicy/Documents/NGSI_ReportingTemplate_GatheringBoosting.xlsx</dc:title>
  <dc:subject/>
  <dc:creator>Pye Russell</dc:creator>
  <cp:keywords/>
  <dc:description/>
  <cp:lastModifiedBy>Golinsky Baseman, Jennifer</cp:lastModifiedBy>
  <cp:revision/>
  <dcterms:created xsi:type="dcterms:W3CDTF">2020-06-01T19:14:31Z</dcterms:created>
  <dcterms:modified xsi:type="dcterms:W3CDTF">2026-01-14T20:15:05Z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0x0101000E92BB22EC05AD43BA340B3A5F4706ED</vt:lpwstr>
  </property>
  <property fmtid="{D5CDD505-2E9C-101B-9397-08002B2CF9AE}" pid="3" name="WorkflowChangePath">
    <vt:lpwstr>60b82fff-d2be-4123-80b0-dabbdbda80cb,8;</vt:lpwstr>
  </property>
  <property fmtid="{D5CDD505-2E9C-101B-9397-08002B2CF9AE}" pid="4" name="Tags">
    <vt:lpwstr/>
  </property>
  <property fmtid="{D5CDD505-2E9C-101B-9397-08002B2CF9AE}" pid="5" name="Order">
    <vt:r8>3600</vt:r8>
  </property>
  <property fmtid="{D5CDD505-2E9C-101B-9397-08002B2CF9AE}" pid="6" name="xd_Signature">
    <vt:bool>false</vt:bool>
  </property>
  <property fmtid="{D5CDD505-2E9C-101B-9397-08002B2CF9AE}" pid="7" name="xd_ProgID">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