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653" documentId="8_{76D617AB-8AC2-42E9-8391-FB668D8C6A2B}" xr6:coauthVersionLast="47" xr6:coauthVersionMax="47" xr10:uidLastSave="{03309B23-FCEA-479C-80AD-0DC410830627}"/>
  <workbookProtection workbookAlgorithmName="SHA-512" workbookHashValue="YawwjURgM3IkhA/w2ie0wXmj780TbgK1swaotcUIYuQONM9oLYJ7irS861tqIj/u7SSag0Oc+fuAXaRTIhvNLA==" workbookSaltValue="Fe3Y+O3S0vILqnxOIGMTVg==" workbookSpinCount="100000" lockStructure="1"/>
  <bookViews>
    <workbookView xWindow="-120" yWindow="-120" windowWidth="29040" windowHeight="15720" tabRatio="728" xr2:uid="{00000000-000D-0000-FFFF-FFFF00000000}"/>
  </bookViews>
  <sheets>
    <sheet name="V3.0 UPDATES_READ FIRST" sheetId="18" r:id="rId1"/>
    <sheet name="Instructions for Completing" sheetId="16" r:id="rId2"/>
    <sheet name="Data Entry Sheets ==&gt;" sheetId="23" r:id="rId3"/>
    <sheet name="Company Information" sheetId="25" r:id="rId4"/>
    <sheet name="Production GHGRP Facilities" sheetId="1" r:id="rId5"/>
    <sheet name="Production Non-GHGRP" sheetId="20" r:id="rId6"/>
    <sheet name="Summary Data ==&gt;" sheetId="24" r:id="rId7"/>
    <sheet name="Public Disclosure Data" sheetId="14" r:id="rId8"/>
    <sheet name="Information Sheets==&gt;" sheetId="22" r:id="rId9"/>
    <sheet name="Overview of CH4 Intensity" sheetId="10" r:id="rId10"/>
    <sheet name="Emission Factor References" sheetId="19" r:id="rId11"/>
    <sheet name="GHGRP Ref &amp; Methodology" sheetId="26" r:id="rId12"/>
    <sheet name="Processing" sheetId="3" state="hidden" r:id="rId13"/>
    <sheet name="Transmission &amp; Storage" sheetId="4" state="hidden" r:id="rId14"/>
    <sheet name="Distribution" sheetId="5" state="hidden" r:id="rId15"/>
  </sheets>
  <definedNames>
    <definedName name="Dehydrator" localSheetId="3">#REF!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8" i="20" l="1"/>
  <c r="L28" i="20"/>
  <c r="M28" i="20"/>
  <c r="N28" i="20"/>
  <c r="O28" i="20"/>
  <c r="P28" i="20"/>
  <c r="Q28" i="20"/>
  <c r="R28" i="20"/>
  <c r="S28" i="20"/>
  <c r="T28" i="20"/>
  <c r="U28" i="20"/>
  <c r="V28" i="20"/>
  <c r="W28" i="20"/>
  <c r="X28" i="20"/>
  <c r="Y28" i="20"/>
  <c r="Z28" i="20"/>
  <c r="AA28" i="20"/>
  <c r="I28" i="20"/>
  <c r="J28" i="20"/>
  <c r="AG28" i="1"/>
  <c r="B5" i="20" l="1" a="1"/>
  <c r="B5" i="20" s="1"/>
  <c r="B33" i="20" s="1"/>
  <c r="I72" i="20"/>
  <c r="J72" i="20"/>
  <c r="K72" i="20"/>
  <c r="L72" i="20"/>
  <c r="M72" i="20"/>
  <c r="N72" i="20"/>
  <c r="O72" i="20"/>
  <c r="P72" i="20"/>
  <c r="Q72" i="20"/>
  <c r="R72" i="20"/>
  <c r="S72" i="20"/>
  <c r="T72" i="20"/>
  <c r="U72" i="20"/>
  <c r="V72" i="20"/>
  <c r="W72" i="20"/>
  <c r="X72" i="20"/>
  <c r="Y72" i="20"/>
  <c r="Z72" i="20"/>
  <c r="I64" i="20"/>
  <c r="J64" i="20"/>
  <c r="K64" i="20"/>
  <c r="L64" i="20"/>
  <c r="M64" i="20"/>
  <c r="N64" i="20"/>
  <c r="O64" i="20"/>
  <c r="P64" i="20"/>
  <c r="Q64" i="20"/>
  <c r="R64" i="20"/>
  <c r="S64" i="20"/>
  <c r="T64" i="20"/>
  <c r="U64" i="20"/>
  <c r="V64" i="20"/>
  <c r="W64" i="20"/>
  <c r="X64" i="20"/>
  <c r="Y64" i="20"/>
  <c r="Z64" i="20"/>
  <c r="I66" i="20"/>
  <c r="J66" i="20"/>
  <c r="J67" i="20" s="1"/>
  <c r="K66" i="20"/>
  <c r="K67" i="20" s="1"/>
  <c r="L66" i="20"/>
  <c r="L67" i="20" s="1"/>
  <c r="M66" i="20"/>
  <c r="M67" i="20" s="1"/>
  <c r="N66" i="20"/>
  <c r="N67" i="20" s="1"/>
  <c r="O66" i="20"/>
  <c r="O67" i="20" s="1"/>
  <c r="P66" i="20"/>
  <c r="Q66" i="20"/>
  <c r="R66" i="20"/>
  <c r="S66" i="20"/>
  <c r="T66" i="20"/>
  <c r="U66" i="20"/>
  <c r="V66" i="20"/>
  <c r="V67" i="20" s="1"/>
  <c r="W66" i="20"/>
  <c r="W67" i="20" s="1"/>
  <c r="X66" i="20"/>
  <c r="X67" i="20" s="1"/>
  <c r="Y66" i="20"/>
  <c r="Y67" i="20" s="1"/>
  <c r="Z66" i="20"/>
  <c r="Z67" i="20" s="1"/>
  <c r="I67" i="20"/>
  <c r="P67" i="20"/>
  <c r="Q67" i="20"/>
  <c r="R67" i="20"/>
  <c r="S67" i="20"/>
  <c r="T67" i="20"/>
  <c r="U67" i="20"/>
  <c r="I51" i="20"/>
  <c r="J51" i="20"/>
  <c r="K51" i="20"/>
  <c r="L51" i="20"/>
  <c r="M51" i="20"/>
  <c r="N51" i="20"/>
  <c r="O51" i="20"/>
  <c r="P51" i="20"/>
  <c r="Q51" i="20"/>
  <c r="R51" i="20"/>
  <c r="S51" i="20"/>
  <c r="T51" i="20"/>
  <c r="U51" i="20"/>
  <c r="V51" i="20"/>
  <c r="W51" i="20"/>
  <c r="X51" i="20"/>
  <c r="Y51" i="20"/>
  <c r="Z51" i="20"/>
  <c r="I54" i="20"/>
  <c r="J54" i="20"/>
  <c r="K54" i="20"/>
  <c r="L54" i="20"/>
  <c r="M54" i="20"/>
  <c r="N54" i="20"/>
  <c r="O54" i="20"/>
  <c r="P54" i="20"/>
  <c r="Q54" i="20"/>
  <c r="R54" i="20"/>
  <c r="S54" i="20"/>
  <c r="T54" i="20"/>
  <c r="U54" i="20"/>
  <c r="V54" i="20"/>
  <c r="W54" i="20"/>
  <c r="X54" i="20"/>
  <c r="Y54" i="20"/>
  <c r="Z54" i="20"/>
  <c r="I57" i="20"/>
  <c r="I58" i="20" s="1"/>
  <c r="J57" i="20"/>
  <c r="J58" i="20" s="1"/>
  <c r="K57" i="20"/>
  <c r="L57" i="20"/>
  <c r="M57" i="20"/>
  <c r="N57" i="20"/>
  <c r="O57" i="20"/>
  <c r="P57" i="20"/>
  <c r="Q57" i="20"/>
  <c r="Q58" i="20" s="1"/>
  <c r="R57" i="20"/>
  <c r="R58" i="20" s="1"/>
  <c r="S57" i="20"/>
  <c r="S58" i="20" s="1"/>
  <c r="T57" i="20"/>
  <c r="T58" i="20" s="1"/>
  <c r="U57" i="20"/>
  <c r="U58" i="20" s="1"/>
  <c r="V57" i="20"/>
  <c r="V58" i="20" s="1"/>
  <c r="W57" i="20"/>
  <c r="X57" i="20"/>
  <c r="Y57" i="20"/>
  <c r="Z57" i="20"/>
  <c r="M58" i="20"/>
  <c r="P58" i="20"/>
  <c r="W58" i="20"/>
  <c r="Z58" i="20"/>
  <c r="I46" i="20"/>
  <c r="J46" i="20"/>
  <c r="K46" i="20"/>
  <c r="L46" i="20"/>
  <c r="M46" i="20"/>
  <c r="N46" i="20"/>
  <c r="O46" i="20"/>
  <c r="P46" i="20"/>
  <c r="Q46" i="20"/>
  <c r="R46" i="20"/>
  <c r="S46" i="20"/>
  <c r="T46" i="20"/>
  <c r="U46" i="20"/>
  <c r="V46" i="20"/>
  <c r="W46" i="20"/>
  <c r="X46" i="20"/>
  <c r="Y46" i="20"/>
  <c r="Z46" i="20"/>
  <c r="I40" i="20"/>
  <c r="J40" i="20"/>
  <c r="K40" i="20"/>
  <c r="L40" i="20"/>
  <c r="M40" i="20"/>
  <c r="N40" i="20"/>
  <c r="O40" i="20"/>
  <c r="P40" i="20"/>
  <c r="Q40" i="20"/>
  <c r="R40" i="20"/>
  <c r="S40" i="20"/>
  <c r="T40" i="20"/>
  <c r="U40" i="20"/>
  <c r="V40" i="20"/>
  <c r="W40" i="20"/>
  <c r="X40" i="20"/>
  <c r="Y40" i="20"/>
  <c r="Z40" i="20"/>
  <c r="I41" i="20"/>
  <c r="J41" i="20"/>
  <c r="K41" i="20"/>
  <c r="L41" i="20"/>
  <c r="M41" i="20"/>
  <c r="N41" i="20"/>
  <c r="O41" i="20"/>
  <c r="P41" i="20"/>
  <c r="Q41" i="20"/>
  <c r="R41" i="20"/>
  <c r="S41" i="20"/>
  <c r="T41" i="20"/>
  <c r="U41" i="20"/>
  <c r="V41" i="20"/>
  <c r="W41" i="20"/>
  <c r="X41" i="20"/>
  <c r="Y41" i="20"/>
  <c r="Z41" i="20"/>
  <c r="I42" i="20"/>
  <c r="J42" i="20"/>
  <c r="K42" i="20"/>
  <c r="L42" i="20"/>
  <c r="M42" i="20"/>
  <c r="N42" i="20"/>
  <c r="O42" i="20"/>
  <c r="O43" i="20" s="1"/>
  <c r="O47" i="20" s="1"/>
  <c r="P42" i="20"/>
  <c r="P43" i="20" s="1"/>
  <c r="P47" i="20" s="1"/>
  <c r="Q42" i="20"/>
  <c r="Q43" i="20" s="1"/>
  <c r="Q47" i="20" s="1"/>
  <c r="R42" i="20"/>
  <c r="R43" i="20" s="1"/>
  <c r="R47" i="20" s="1"/>
  <c r="S42" i="20"/>
  <c r="S43" i="20" s="1"/>
  <c r="S47" i="20" s="1"/>
  <c r="T42" i="20"/>
  <c r="U42" i="20"/>
  <c r="V42" i="20"/>
  <c r="W42" i="20"/>
  <c r="X42" i="20"/>
  <c r="Y42" i="20"/>
  <c r="Z42" i="20"/>
  <c r="M43" i="20"/>
  <c r="M47" i="20" s="1"/>
  <c r="N43" i="20"/>
  <c r="N47" i="20" s="1"/>
  <c r="Y43" i="20"/>
  <c r="Y47" i="20" s="1"/>
  <c r="I33" i="20"/>
  <c r="J33" i="20"/>
  <c r="K33" i="20"/>
  <c r="L33" i="20"/>
  <c r="M33" i="20"/>
  <c r="N33" i="20"/>
  <c r="O33" i="20"/>
  <c r="P33" i="20"/>
  <c r="Q33" i="20"/>
  <c r="R33" i="20"/>
  <c r="S33" i="20"/>
  <c r="T33" i="20"/>
  <c r="U33" i="20"/>
  <c r="V33" i="20"/>
  <c r="W33" i="20"/>
  <c r="X33" i="20"/>
  <c r="Y33" i="20"/>
  <c r="Z33" i="20"/>
  <c r="B5" i="1" a="1"/>
  <c r="H64" i="1"/>
  <c r="I64" i="1"/>
  <c r="J64" i="1"/>
  <c r="K64" i="1"/>
  <c r="L64" i="1"/>
  <c r="M64" i="1"/>
  <c r="N64" i="1"/>
  <c r="O64" i="1"/>
  <c r="P64" i="1"/>
  <c r="Q64" i="1"/>
  <c r="R64" i="1"/>
  <c r="S64" i="1"/>
  <c r="T64" i="1"/>
  <c r="U64" i="1"/>
  <c r="V64" i="1"/>
  <c r="W64" i="1"/>
  <c r="X64" i="1"/>
  <c r="Y64" i="1"/>
  <c r="Z64" i="1"/>
  <c r="H66" i="1"/>
  <c r="I66" i="1"/>
  <c r="J66" i="1"/>
  <c r="J67" i="1" s="1"/>
  <c r="K66" i="1"/>
  <c r="K67" i="1" s="1"/>
  <c r="L66" i="1"/>
  <c r="L67" i="1" s="1"/>
  <c r="M66" i="1"/>
  <c r="M67" i="1" s="1"/>
  <c r="N66" i="1"/>
  <c r="N67" i="1" s="1"/>
  <c r="O66" i="1"/>
  <c r="O67" i="1" s="1"/>
  <c r="P66" i="1"/>
  <c r="P67" i="1" s="1"/>
  <c r="Q66" i="1"/>
  <c r="R66" i="1"/>
  <c r="S66" i="1"/>
  <c r="T66" i="1"/>
  <c r="U66" i="1"/>
  <c r="V66" i="1"/>
  <c r="V67" i="1" s="1"/>
  <c r="W66" i="1"/>
  <c r="W67" i="1" s="1"/>
  <c r="X66" i="1"/>
  <c r="X67" i="1" s="1"/>
  <c r="Y66" i="1"/>
  <c r="Y67" i="1" s="1"/>
  <c r="Z66" i="1"/>
  <c r="Z67" i="1" s="1"/>
  <c r="H67" i="1"/>
  <c r="I67" i="1"/>
  <c r="Q67" i="1"/>
  <c r="R67" i="1"/>
  <c r="S67" i="1"/>
  <c r="T67" i="1"/>
  <c r="U67" i="1"/>
  <c r="H51" i="1"/>
  <c r="I51" i="1"/>
  <c r="J51" i="1"/>
  <c r="K51" i="1"/>
  <c r="L51" i="1"/>
  <c r="M51" i="1"/>
  <c r="N51" i="1"/>
  <c r="O51" i="1"/>
  <c r="P51" i="1"/>
  <c r="Q51" i="1"/>
  <c r="R51" i="1"/>
  <c r="S51" i="1"/>
  <c r="T51" i="1"/>
  <c r="U51" i="1"/>
  <c r="V51" i="1"/>
  <c r="W51" i="1"/>
  <c r="X51" i="1"/>
  <c r="Y51" i="1"/>
  <c r="Z51" i="1"/>
  <c r="H54" i="1"/>
  <c r="I54" i="1"/>
  <c r="J54" i="1"/>
  <c r="K54" i="1"/>
  <c r="L54" i="1"/>
  <c r="M54" i="1"/>
  <c r="N54" i="1"/>
  <c r="O54" i="1"/>
  <c r="P54" i="1"/>
  <c r="Q54" i="1"/>
  <c r="R54" i="1"/>
  <c r="S54" i="1"/>
  <c r="T54" i="1"/>
  <c r="U54" i="1"/>
  <c r="V54" i="1"/>
  <c r="W54" i="1"/>
  <c r="X54" i="1"/>
  <c r="Y54" i="1"/>
  <c r="Z54" i="1"/>
  <c r="H57" i="1"/>
  <c r="I57" i="1"/>
  <c r="J57" i="1"/>
  <c r="K57" i="1"/>
  <c r="L57" i="1"/>
  <c r="M57" i="1"/>
  <c r="N57" i="1"/>
  <c r="O57" i="1"/>
  <c r="O58" i="1" s="1"/>
  <c r="P57" i="1"/>
  <c r="P58" i="1" s="1"/>
  <c r="Q57" i="1"/>
  <c r="Q58" i="1" s="1"/>
  <c r="R57" i="1"/>
  <c r="R58" i="1" s="1"/>
  <c r="S57" i="1"/>
  <c r="S58" i="1" s="1"/>
  <c r="T57" i="1"/>
  <c r="U57" i="1"/>
  <c r="V57" i="1"/>
  <c r="W57" i="1"/>
  <c r="X57" i="1"/>
  <c r="Y57" i="1"/>
  <c r="Z57" i="1"/>
  <c r="H58" i="1"/>
  <c r="I58" i="1"/>
  <c r="J58" i="1"/>
  <c r="K58" i="1"/>
  <c r="L58" i="1"/>
  <c r="T58" i="1"/>
  <c r="U58" i="1"/>
  <c r="V58" i="1"/>
  <c r="W58" i="1"/>
  <c r="X58" i="1"/>
  <c r="I46" i="1"/>
  <c r="J46" i="1"/>
  <c r="K46" i="1"/>
  <c r="L46" i="1"/>
  <c r="M46" i="1"/>
  <c r="N46" i="1"/>
  <c r="O46" i="1"/>
  <c r="P46" i="1"/>
  <c r="Q46" i="1"/>
  <c r="R46" i="1"/>
  <c r="S46" i="1"/>
  <c r="T46" i="1"/>
  <c r="U46" i="1"/>
  <c r="V46" i="1"/>
  <c r="W46" i="1"/>
  <c r="X46" i="1"/>
  <c r="Y46" i="1"/>
  <c r="Z46" i="1"/>
  <c r="I40" i="1"/>
  <c r="J40" i="1"/>
  <c r="K40" i="1"/>
  <c r="L40" i="1"/>
  <c r="M40" i="1"/>
  <c r="N40" i="1"/>
  <c r="O40" i="1"/>
  <c r="P40" i="1"/>
  <c r="Q40" i="1"/>
  <c r="R40" i="1"/>
  <c r="S40" i="1"/>
  <c r="T40" i="1"/>
  <c r="U40" i="1"/>
  <c r="V40" i="1"/>
  <c r="W40" i="1"/>
  <c r="X40" i="1"/>
  <c r="Y40" i="1"/>
  <c r="Z40" i="1"/>
  <c r="I41" i="1"/>
  <c r="J41" i="1"/>
  <c r="K41" i="1"/>
  <c r="L41" i="1"/>
  <c r="M41" i="1"/>
  <c r="N41" i="1"/>
  <c r="O41" i="1"/>
  <c r="P41" i="1"/>
  <c r="Q41" i="1"/>
  <c r="R41" i="1"/>
  <c r="S41" i="1"/>
  <c r="T41" i="1"/>
  <c r="U41" i="1"/>
  <c r="V41" i="1"/>
  <c r="W41" i="1"/>
  <c r="X41" i="1"/>
  <c r="Y41" i="1"/>
  <c r="Z41" i="1"/>
  <c r="I42" i="1"/>
  <c r="J42" i="1"/>
  <c r="K42" i="1"/>
  <c r="L42" i="1"/>
  <c r="M42" i="1"/>
  <c r="N42" i="1"/>
  <c r="O42" i="1"/>
  <c r="P42" i="1"/>
  <c r="P43" i="1" s="1"/>
  <c r="P47" i="1" s="1"/>
  <c r="P59" i="1" s="1"/>
  <c r="P73" i="1" s="1"/>
  <c r="Q42" i="1"/>
  <c r="Q43" i="1" s="1"/>
  <c r="Q47" i="1" s="1"/>
  <c r="R42" i="1"/>
  <c r="S42" i="1"/>
  <c r="S43" i="1" s="1"/>
  <c r="S47" i="1" s="1"/>
  <c r="T42" i="1"/>
  <c r="T43" i="1" s="1"/>
  <c r="T47" i="1" s="1"/>
  <c r="U42" i="1"/>
  <c r="V42" i="1"/>
  <c r="W42" i="1"/>
  <c r="X42" i="1"/>
  <c r="Y42" i="1"/>
  <c r="Z42" i="1"/>
  <c r="I43" i="1"/>
  <c r="I47" i="1" s="1"/>
  <c r="J43" i="1"/>
  <c r="J47" i="1" s="1"/>
  <c r="K43" i="1"/>
  <c r="K47" i="1" s="1"/>
  <c r="K59" i="1" s="1"/>
  <c r="K73" i="1" s="1"/>
  <c r="L43" i="1"/>
  <c r="L47" i="1" s="1"/>
  <c r="L59" i="1" s="1"/>
  <c r="L73" i="1" s="1"/>
  <c r="M43" i="1"/>
  <c r="M47" i="1" s="1"/>
  <c r="N43" i="1"/>
  <c r="N47" i="1" s="1"/>
  <c r="O43" i="1"/>
  <c r="O47" i="1" s="1"/>
  <c r="U43" i="1"/>
  <c r="U47" i="1" s="1"/>
  <c r="U59" i="1" s="1"/>
  <c r="U73" i="1" s="1"/>
  <c r="V43" i="1"/>
  <c r="V47" i="1" s="1"/>
  <c r="W43" i="1"/>
  <c r="W47" i="1" s="1"/>
  <c r="X43" i="1"/>
  <c r="X47" i="1" s="1"/>
  <c r="Y43" i="1"/>
  <c r="Y47" i="1" s="1"/>
  <c r="Z43" i="1"/>
  <c r="Z47" i="1" s="1"/>
  <c r="I33" i="1"/>
  <c r="J33" i="1"/>
  <c r="K33" i="1"/>
  <c r="L33" i="1"/>
  <c r="M33" i="1"/>
  <c r="N33" i="1"/>
  <c r="O33" i="1"/>
  <c r="P33" i="1"/>
  <c r="Q33" i="1"/>
  <c r="R33" i="1"/>
  <c r="S33" i="1"/>
  <c r="T33" i="1"/>
  <c r="U33" i="1"/>
  <c r="V33" i="1"/>
  <c r="W33" i="1"/>
  <c r="X33" i="1"/>
  <c r="Y33" i="1"/>
  <c r="Z33" i="1"/>
  <c r="H28" i="20"/>
  <c r="G28" i="20"/>
  <c r="F28" i="20"/>
  <c r="E28" i="20"/>
  <c r="D28" i="20"/>
  <c r="C28" i="20"/>
  <c r="B28" i="20"/>
  <c r="AG28" i="20" s="1"/>
  <c r="AB42" i="20"/>
  <c r="AB41" i="20"/>
  <c r="AB42" i="1"/>
  <c r="AB41" i="1"/>
  <c r="B41" i="1"/>
  <c r="AA42" i="20"/>
  <c r="H42" i="20"/>
  <c r="G42" i="20"/>
  <c r="F42" i="20"/>
  <c r="E42" i="20"/>
  <c r="D42" i="20"/>
  <c r="C42" i="20"/>
  <c r="AA41" i="20"/>
  <c r="H41" i="20"/>
  <c r="G41" i="20"/>
  <c r="F41" i="20"/>
  <c r="E41" i="20"/>
  <c r="D41" i="20"/>
  <c r="C41" i="20"/>
  <c r="B42" i="20"/>
  <c r="B41" i="20"/>
  <c r="AA42" i="1"/>
  <c r="H42" i="1"/>
  <c r="G42" i="1"/>
  <c r="F42" i="1"/>
  <c r="E42" i="1"/>
  <c r="D42" i="1"/>
  <c r="AA41" i="1"/>
  <c r="H41" i="1"/>
  <c r="G41" i="1"/>
  <c r="F41" i="1"/>
  <c r="E41" i="1"/>
  <c r="D41" i="1"/>
  <c r="C42" i="1"/>
  <c r="C41" i="1"/>
  <c r="B42" i="1"/>
  <c r="AG34" i="20"/>
  <c r="AG35" i="20"/>
  <c r="AG21" i="20"/>
  <c r="AG18" i="20"/>
  <c r="AG16" i="20"/>
  <c r="AG13" i="20"/>
  <c r="AG9" i="20"/>
  <c r="AG6" i="20"/>
  <c r="AG55" i="20"/>
  <c r="AG52" i="20"/>
  <c r="AG27" i="20"/>
  <c r="AG26" i="20"/>
  <c r="AG25" i="20"/>
  <c r="AG24" i="20"/>
  <c r="AG23" i="20"/>
  <c r="AG22" i="20"/>
  <c r="AG20" i="20"/>
  <c r="AG19" i="20"/>
  <c r="AG17" i="20"/>
  <c r="AG15" i="20"/>
  <c r="AG14" i="20"/>
  <c r="AG12" i="20"/>
  <c r="AG11" i="20"/>
  <c r="AG10" i="20"/>
  <c r="AG8" i="20"/>
  <c r="AG7" i="20"/>
  <c r="A1" i="20"/>
  <c r="AG55" i="1"/>
  <c r="AG52" i="1"/>
  <c r="AG35" i="1"/>
  <c r="AG34" i="1"/>
  <c r="A1" i="1"/>
  <c r="K58" i="20" l="1"/>
  <c r="L58" i="20"/>
  <c r="N58" i="20"/>
  <c r="O58" i="20"/>
  <c r="X58" i="20"/>
  <c r="Y58" i="20"/>
  <c r="K43" i="20"/>
  <c r="K47" i="20" s="1"/>
  <c r="W43" i="20"/>
  <c r="W47" i="20" s="1"/>
  <c r="J43" i="20"/>
  <c r="J47" i="20" s="1"/>
  <c r="T43" i="20"/>
  <c r="T47" i="20" s="1"/>
  <c r="Z43" i="20"/>
  <c r="Z47" i="20" s="1"/>
  <c r="L43" i="20"/>
  <c r="L47" i="20" s="1"/>
  <c r="V43" i="20"/>
  <c r="V47" i="20" s="1"/>
  <c r="I43" i="20"/>
  <c r="I47" i="20" s="1"/>
  <c r="U43" i="20"/>
  <c r="U47" i="20" s="1"/>
  <c r="X43" i="20"/>
  <c r="X47" i="20" s="1"/>
  <c r="K59" i="20"/>
  <c r="K73" i="20" s="1"/>
  <c r="L59" i="20"/>
  <c r="L73" i="20" s="1"/>
  <c r="X59" i="20"/>
  <c r="X73" i="20" s="1"/>
  <c r="Y59" i="20"/>
  <c r="Y73" i="20" s="1"/>
  <c r="I59" i="20"/>
  <c r="I73" i="20" s="1"/>
  <c r="J59" i="20"/>
  <c r="J73" i="20" s="1"/>
  <c r="Q59" i="20"/>
  <c r="Q73" i="20" s="1"/>
  <c r="R59" i="20"/>
  <c r="R73" i="20" s="1"/>
  <c r="S59" i="20"/>
  <c r="S73" i="20" s="1"/>
  <c r="U59" i="20"/>
  <c r="U73" i="20" s="1"/>
  <c r="V59" i="20"/>
  <c r="V73" i="20" s="1"/>
  <c r="W59" i="20"/>
  <c r="W73" i="20" s="1"/>
  <c r="M58" i="1"/>
  <c r="M59" i="1" s="1"/>
  <c r="M73" i="1" s="1"/>
  <c r="Q59" i="1"/>
  <c r="Q73" i="1" s="1"/>
  <c r="J59" i="1"/>
  <c r="J73" i="1" s="1"/>
  <c r="V59" i="1"/>
  <c r="V73" i="1" s="1"/>
  <c r="Z58" i="1"/>
  <c r="Z59" i="1" s="1"/>
  <c r="Z73" i="1" s="1"/>
  <c r="O59" i="1"/>
  <c r="O73" i="1" s="1"/>
  <c r="I59" i="1"/>
  <c r="I73" i="1" s="1"/>
  <c r="T59" i="1"/>
  <c r="T73" i="1" s="1"/>
  <c r="W59" i="1"/>
  <c r="W73" i="1" s="1"/>
  <c r="Y58" i="1"/>
  <c r="Y59" i="1" s="1"/>
  <c r="Y73" i="1" s="1"/>
  <c r="N58" i="1"/>
  <c r="N59" i="1" s="1"/>
  <c r="N73" i="1" s="1"/>
  <c r="S59" i="1"/>
  <c r="S73" i="1" s="1"/>
  <c r="X59" i="1"/>
  <c r="X73" i="1" s="1"/>
  <c r="R43" i="1"/>
  <c r="R47" i="1" s="1"/>
  <c r="R59" i="1" s="1"/>
  <c r="R73" i="1" s="1"/>
  <c r="B5" i="1"/>
  <c r="B51" i="1" s="1"/>
  <c r="L72" i="1"/>
  <c r="V72" i="1"/>
  <c r="U72" i="1"/>
  <c r="T72" i="1"/>
  <c r="S72" i="1"/>
  <c r="R72" i="1"/>
  <c r="M72" i="1"/>
  <c r="Q72" i="1"/>
  <c r="P72" i="1"/>
  <c r="J72" i="1"/>
  <c r="O72" i="1"/>
  <c r="N72" i="1"/>
  <c r="I72" i="1"/>
  <c r="W72" i="1"/>
  <c r="X72" i="1"/>
  <c r="Y72" i="1"/>
  <c r="Z72" i="1"/>
  <c r="O59" i="20"/>
  <c r="O73" i="20" s="1"/>
  <c r="T59" i="20"/>
  <c r="T73" i="20" s="1"/>
  <c r="N59" i="20"/>
  <c r="N73" i="20" s="1"/>
  <c r="P59" i="20"/>
  <c r="P73" i="20" s="1"/>
  <c r="M59" i="20"/>
  <c r="M73" i="20" s="1"/>
  <c r="Z59" i="20"/>
  <c r="Z73" i="20" s="1"/>
  <c r="K72" i="1"/>
  <c r="B33" i="1"/>
  <c r="B72" i="1"/>
  <c r="B64" i="1"/>
  <c r="B40" i="1"/>
  <c r="B46" i="1"/>
  <c r="B40" i="20"/>
  <c r="B46" i="20"/>
  <c r="B51" i="20"/>
  <c r="B64" i="20"/>
  <c r="B72" i="20"/>
  <c r="G64" i="1" l="1"/>
  <c r="G33" i="1"/>
  <c r="G51" i="1"/>
  <c r="G46" i="1"/>
  <c r="G40" i="1"/>
  <c r="G72" i="1"/>
  <c r="D72" i="1"/>
  <c r="D40" i="1"/>
  <c r="D64" i="1"/>
  <c r="D33" i="1"/>
  <c r="D51" i="1"/>
  <c r="D46" i="1"/>
  <c r="E33" i="1"/>
  <c r="E51" i="1"/>
  <c r="E72" i="1"/>
  <c r="E64" i="1"/>
  <c r="E46" i="1"/>
  <c r="E40" i="1"/>
  <c r="F64" i="1"/>
  <c r="F33" i="1"/>
  <c r="F40" i="1"/>
  <c r="F51" i="1"/>
  <c r="F46" i="1"/>
  <c r="F72" i="1"/>
  <c r="H46" i="1"/>
  <c r="H40" i="1"/>
  <c r="H33" i="1"/>
  <c r="H72" i="1"/>
  <c r="C72" i="1"/>
  <c r="C64" i="1"/>
  <c r="C33" i="1"/>
  <c r="C40" i="1"/>
  <c r="C51" i="1"/>
  <c r="C46" i="1"/>
  <c r="AA51" i="1"/>
  <c r="AA46" i="1"/>
  <c r="AA40" i="1"/>
  <c r="AA33" i="1"/>
  <c r="AA72" i="1"/>
  <c r="AA64" i="1"/>
  <c r="E72" i="20"/>
  <c r="E64" i="20"/>
  <c r="E51" i="20"/>
  <c r="E46" i="20"/>
  <c r="E33" i="20"/>
  <c r="E40" i="20"/>
  <c r="G64" i="20"/>
  <c r="G51" i="20"/>
  <c r="G72" i="20"/>
  <c r="G46" i="20"/>
  <c r="G40" i="20"/>
  <c r="G33" i="20"/>
  <c r="H64" i="20"/>
  <c r="H51" i="20"/>
  <c r="H46" i="20"/>
  <c r="H40" i="20"/>
  <c r="H72" i="20"/>
  <c r="H33" i="20"/>
  <c r="AA46" i="20"/>
  <c r="AA40" i="20"/>
  <c r="AA33" i="20"/>
  <c r="AA72" i="20"/>
  <c r="AA64" i="20"/>
  <c r="AA51" i="20"/>
  <c r="C46" i="20"/>
  <c r="C40" i="20"/>
  <c r="C51" i="20"/>
  <c r="C72" i="20"/>
  <c r="C64" i="20"/>
  <c r="C33" i="20"/>
  <c r="F72" i="20"/>
  <c r="F64" i="20"/>
  <c r="F51" i="20"/>
  <c r="F46" i="20"/>
  <c r="F40" i="20"/>
  <c r="F33" i="20"/>
  <c r="D33" i="20"/>
  <c r="D72" i="20"/>
  <c r="D64" i="20"/>
  <c r="D51" i="20"/>
  <c r="D46" i="20"/>
  <c r="D40" i="20"/>
  <c r="B10" i="14"/>
  <c r="B9" i="14"/>
  <c r="B7" i="14"/>
  <c r="B6" i="14"/>
  <c r="AA66" i="20"/>
  <c r="AA67" i="20" s="1"/>
  <c r="H66" i="20"/>
  <c r="H67" i="20" s="1"/>
  <c r="G66" i="20"/>
  <c r="G67" i="20" s="1"/>
  <c r="F66" i="20"/>
  <c r="F67" i="20" s="1"/>
  <c r="E66" i="20"/>
  <c r="E67" i="20" s="1"/>
  <c r="D66" i="20"/>
  <c r="D67" i="20" s="1"/>
  <c r="C66" i="20"/>
  <c r="C67" i="20" s="1"/>
  <c r="B66" i="20"/>
  <c r="AA57" i="20"/>
  <c r="H57" i="20"/>
  <c r="G57" i="20"/>
  <c r="F57" i="20"/>
  <c r="E57" i="20"/>
  <c r="D57" i="20"/>
  <c r="C57" i="20"/>
  <c r="B57" i="20"/>
  <c r="AA54" i="20"/>
  <c r="H54" i="20"/>
  <c r="G54" i="20"/>
  <c r="F54" i="20"/>
  <c r="E54" i="20"/>
  <c r="D54" i="20"/>
  <c r="C54" i="20"/>
  <c r="B54" i="20"/>
  <c r="D58" i="20" l="1"/>
  <c r="F58" i="20"/>
  <c r="G58" i="20"/>
  <c r="H58" i="20"/>
  <c r="AA58" i="20"/>
  <c r="B58" i="20"/>
  <c r="C58" i="20"/>
  <c r="AG41" i="1"/>
  <c r="E58" i="20"/>
  <c r="B67" i="20"/>
  <c r="AG67" i="20" s="1"/>
  <c r="AG66" i="20"/>
  <c r="AG57" i="20"/>
  <c r="AG42" i="20"/>
  <c r="AG41" i="20"/>
  <c r="AG42" i="1"/>
  <c r="C43" i="20"/>
  <c r="D43" i="20"/>
  <c r="E43" i="20"/>
  <c r="F43" i="20"/>
  <c r="G43" i="20"/>
  <c r="H43" i="20"/>
  <c r="AA43" i="20"/>
  <c r="B43" i="20"/>
  <c r="B68" i="20" l="1"/>
  <c r="AG68" i="20" s="1"/>
  <c r="E47" i="20"/>
  <c r="E59" i="20" s="1"/>
  <c r="E73" i="20" s="1"/>
  <c r="D47" i="20"/>
  <c r="D59" i="20" s="1"/>
  <c r="D73" i="20" s="1"/>
  <c r="AA47" i="20"/>
  <c r="AA59" i="20" s="1"/>
  <c r="AA73" i="20" s="1"/>
  <c r="C47" i="20"/>
  <c r="C59" i="20" s="1"/>
  <c r="C73" i="20" s="1"/>
  <c r="AG43" i="20"/>
  <c r="B47" i="20"/>
  <c r="H47" i="20"/>
  <c r="H59" i="20" s="1"/>
  <c r="H73" i="20" s="1"/>
  <c r="G47" i="20"/>
  <c r="G59" i="20" s="1"/>
  <c r="G73" i="20" s="1"/>
  <c r="F47" i="20"/>
  <c r="F59" i="20" s="1"/>
  <c r="F73" i="20" s="1"/>
  <c r="B11" i="14"/>
  <c r="AG47" i="20" l="1"/>
  <c r="B59" i="20"/>
  <c r="B73" i="20" s="1"/>
  <c r="AA43" i="1"/>
  <c r="H43" i="1"/>
  <c r="G43" i="1"/>
  <c r="F43" i="1"/>
  <c r="E43" i="1"/>
  <c r="D43" i="1"/>
  <c r="C43" i="1"/>
  <c r="B43" i="1"/>
  <c r="AG59" i="20" l="1"/>
  <c r="AG73" i="20"/>
  <c r="B60" i="20"/>
  <c r="AG43" i="1"/>
  <c r="B54" i="1"/>
  <c r="B74" i="20" l="1"/>
  <c r="AG74" i="20" s="1"/>
  <c r="AG60" i="20"/>
  <c r="D66" i="1" l="1"/>
  <c r="D67" i="1" s="1"/>
  <c r="D54" i="1"/>
  <c r="D57" i="1"/>
  <c r="D47" i="1" l="1"/>
  <c r="D58" i="1"/>
  <c r="AA66" i="1"/>
  <c r="AA67" i="1" s="1"/>
  <c r="C66" i="1"/>
  <c r="C67" i="1" s="1"/>
  <c r="E66" i="1"/>
  <c r="E67" i="1" s="1"/>
  <c r="F66" i="1"/>
  <c r="F67" i="1" s="1"/>
  <c r="G66" i="1"/>
  <c r="G67" i="1" s="1"/>
  <c r="B66" i="1"/>
  <c r="C57" i="1"/>
  <c r="E57" i="1"/>
  <c r="F57" i="1"/>
  <c r="G57" i="1"/>
  <c r="AA57" i="1"/>
  <c r="B57" i="1"/>
  <c r="C54" i="1"/>
  <c r="E54" i="1"/>
  <c r="F54" i="1"/>
  <c r="G54" i="1"/>
  <c r="AA54" i="1"/>
  <c r="E47" i="1"/>
  <c r="F47" i="1"/>
  <c r="AG57" i="1" l="1"/>
  <c r="AG66" i="1"/>
  <c r="B8" i="14"/>
  <c r="F58" i="1"/>
  <c r="F59" i="1" s="1"/>
  <c r="F73" i="1" s="1"/>
  <c r="B67" i="1"/>
  <c r="C47" i="1"/>
  <c r="H47" i="1"/>
  <c r="H59" i="1" s="1"/>
  <c r="AA47" i="1"/>
  <c r="D59" i="1"/>
  <c r="D73" i="1" s="1"/>
  <c r="AA58" i="1"/>
  <c r="B58" i="1"/>
  <c r="E58" i="1"/>
  <c r="C58" i="1"/>
  <c r="G58" i="1"/>
  <c r="G47" i="1"/>
  <c r="B47" i="1"/>
  <c r="B68" i="1" l="1"/>
  <c r="AG67" i="1"/>
  <c r="AG47" i="1"/>
  <c r="B5" i="14"/>
  <c r="E59" i="1"/>
  <c r="E73" i="1" s="1"/>
  <c r="AA59" i="1"/>
  <c r="AA73" i="1" s="1"/>
  <c r="G59" i="1"/>
  <c r="G73" i="1" s="1"/>
  <c r="C59" i="1"/>
  <c r="C73" i="1" s="1"/>
  <c r="H73" i="1"/>
  <c r="AG68" i="1" l="1"/>
  <c r="B59" i="1"/>
  <c r="B73" i="1" s="1"/>
  <c r="AG59" i="1" l="1"/>
  <c r="AG73" i="1"/>
  <c r="B60" i="1"/>
  <c r="B74" i="1" s="1"/>
  <c r="AG74" i="1" l="1"/>
  <c r="B12" i="14"/>
  <c r="B5" i="25" s="1"/>
  <c r="AG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<sst xmlns="http://schemas.openxmlformats.org/spreadsheetml/2006/main" count="934" uniqueCount="529">
  <si>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</si>
  <si>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</si>
  <si>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</si>
  <si>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Onshore Production Reporting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</si>
  <si>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</si>
  <si>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</si>
  <si>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</si>
  <si>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</si>
  <si>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</si>
  <si>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</si>
  <si>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</si>
  <si>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</si>
  <si>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</si>
  <si>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</si>
  <si>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Production GHGRP and Production Non-GHGRP Worksheets</t>
  </si>
  <si>
    <t>On the Production GHGRP and Non-GHGRP Facilities worksheets, either "Data Entry Required" or "No Data Entry Required" have been added above each of the sections within the worksheets.</t>
  </si>
  <si>
    <t>Production GHGRP, Production Non-GHGRP and Public Disclosure Data Worksheets</t>
  </si>
  <si>
    <t xml:space="preserve">The Production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</si>
  <si>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Production GHGRP and Production Non-GHGRP worksheets were updated to the 2025 GHGi emission</t>
  </si>
  <si>
    <t xml:space="preserve">The Production GHGRP, Non-GHGRP Facilities, and Public Disclosure Data worksheets each include a spreadsheet key table showing what each of the color codes mean.  </t>
  </si>
  <si>
    <t xml:space="preserve">QA/Validation Check Added </t>
  </si>
  <si>
    <t xml:space="preserve">Auto-calculated QA checks have been added in Columns O to S of the Production GHGRP and Production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</si>
  <si>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Onshore Production Segment 
Natural Gas Sustainability Initiative (NGSI) Methane Emissions Intensity Protocol V3.0.</t>
  </si>
  <si>
    <t>Instructions</t>
  </si>
  <si>
    <t xml:space="preserve">Description of Data Entry and Calculation Worksheets 
(Company Information, Production GHGRP Facilities, Production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</si>
  <si>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["Production GHGRP Facilities" worksheet] and facilities that do not trigger reporting under GHGRP ["Production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</si>
  <si>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</si>
  <si>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"Production GHGRP Facilities" and "Production Non-GHGRP Facilities" worksheets.</t>
  </si>
  <si>
    <t xml:space="preserve">Section 1:  Production GHGRP and Non-GHGRP Facilities Worksheets
</t>
  </si>
  <si>
    <r>
      <t xml:space="preserve">The process for populating the "Production GHGRP Facilities" and "Production Non-GHGRP Facilities" worksheets is almost identical, with the only difference occurring in Section 1. 
</t>
    </r>
    <r>
      <rPr>
        <b/>
        <u/>
        <sz val="10"/>
        <color rgb="FFFF0000"/>
        <rFont val="Arial"/>
        <family val="2"/>
      </rPr>
      <t>Section 1 GHGRP (Production GHGRP Facilities Sheet):</t>
    </r>
    <r>
      <rPr>
        <sz val="10"/>
        <color theme="1"/>
        <rFont val="Arial"/>
        <family val="2"/>
      </rPr>
      <t xml:space="preserve">  Input emissions from sources included in the GHGRP. </t>
    </r>
    <r>
      <rPr>
        <b/>
        <sz val="10"/>
        <color theme="1"/>
        <rFont val="Arial"/>
        <family val="2"/>
      </rPr>
      <t>For the "Production GHGRP Facilities" worksheet,</t>
    </r>
    <r>
      <rPr>
        <b/>
        <u/>
        <sz val="10"/>
        <color theme="1"/>
        <rFont val="Arial"/>
        <family val="2"/>
      </rPr>
      <t xml:space="preserve"> only total methane emissions for each facility as reported to EPA needs to be entered</t>
    </r>
    <r>
      <rPr>
        <b/>
        <sz val="10"/>
        <color theme="1"/>
        <rFont val="Arial"/>
        <family val="2"/>
      </rPr>
      <t xml:space="preserve">. Source-specific emissions are optional. </t>
    </r>
    <r>
      <rPr>
        <sz val="10"/>
        <color theme="1"/>
        <rFont val="Arial"/>
        <family val="2"/>
      </rPr>
      <t xml:space="preserve">
</t>
    </r>
    <r>
      <rPr>
        <b/>
        <u/>
        <sz val="10"/>
        <color rgb="FFFF0000"/>
        <rFont val="Arial"/>
        <family val="2"/>
      </rPr>
      <t>Section 1 Non-GHGRP (Production Non-GHGRP Facilities Sheet):</t>
    </r>
    <r>
      <rPr>
        <sz val="10"/>
        <color theme="1"/>
        <rFont val="Arial"/>
        <family val="2"/>
      </rPr>
      <t xml:space="preserve">  In the "Production-Non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</si>
  <si>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4:  Production GHGRP and Non-GHGRP Facilities Worksheets
</t>
  </si>
  <si>
    <r>
      <rPr>
        <b/>
        <u/>
        <sz val="10"/>
        <color rgb="FFFF0000"/>
        <rFont val="Arial"/>
        <family val="2"/>
      </rPr>
      <t xml:space="preserve">
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for each facility.</t>
    </r>
  </si>
  <si>
    <t xml:space="preserve">Section 5:  Production GHGRP and Non-GHGRP Facilities Worksheets
</t>
  </si>
  <si>
    <r>
      <rPr>
        <b/>
        <u/>
        <sz val="10"/>
        <color rgb="FFFF0000"/>
        <rFont val="Arial"/>
        <family val="2"/>
      </rPr>
      <t>Section 5:</t>
    </r>
    <r>
      <rPr>
        <sz val="10"/>
        <color theme="1"/>
        <rFont val="Arial"/>
        <family val="2"/>
      </rPr>
      <t xml:space="preserve">  The spreadsheet allocates methane emissions between the natural gas value chain and hydrocarbon liquids value chain. Emissions are allocated based on an energy-weighted gas ratio.  The gas ratio is calculated using data entered on natural gas and liquids production in the blue shaded cells and average energy contents for each commodity in the orange shaded cells. Users may enter facility-specific energy contents in the orange shaded cells if the default factors are not used.  Onshore production segment methane emissions allocated to the natural gas value chain are automatically calculated using the total emissions from Section 4 and the gas ratio.</t>
    </r>
  </si>
  <si>
    <t xml:space="preserve">Section 6:  Production GHGRP and Non-GHGRP Facilities Worksheets
</t>
  </si>
  <si>
    <r>
      <rPr>
        <b/>
        <u/>
        <sz val="10"/>
        <color rgb="FFFF0000"/>
        <rFont val="Arial"/>
        <family val="2"/>
      </rPr>
      <t xml:space="preserve">
Section 6:</t>
    </r>
    <r>
      <rPr>
        <sz val="10"/>
        <color theme="1"/>
        <rFont val="Arial"/>
        <family val="2"/>
      </rPr>
      <t xml:space="preserve">  Calculation of total methane throughput. Companies may enter their own methane content for natural gas throughput for each facility in the orange shaded cells or use the default methane content of 83.3%. Total methane throughput is automatically calculated using the methane content figure and the gas throughput data entered in Section 5.</t>
    </r>
  </si>
  <si>
    <t xml:space="preserve">Section 7:  Production GHGRP and Non-GHGRP Facilities Worksheets </t>
  </si>
  <si>
    <r>
      <t xml:space="preserve">
</t>
    </r>
    <r>
      <rPr>
        <b/>
        <u/>
        <sz val="10"/>
        <color rgb="FFFF0000"/>
        <rFont val="Arial"/>
        <family val="2"/>
      </rPr>
      <t>Section 7</t>
    </r>
    <r>
      <rPr>
        <sz val="10"/>
        <color theme="1"/>
        <rFont val="Arial"/>
        <family val="2"/>
      </rPr>
      <t xml:space="preserve">:  The conversion and emission factors in Section 7 are used in the methane emissions and intensity calculations and should not be altered. </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</si>
  <si>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</si>
  <si>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</si>
  <si>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</si>
  <si>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</si>
  <si>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</si>
  <si>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</si>
  <si>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</si>
  <si>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</si>
  <si>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</si>
  <si>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</si>
  <si>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</si>
  <si>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</si>
  <si>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</si>
  <si>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onshore production segment methane intensity.  More detailed information is included in the Production GHGRP Facilities worksheet, Production Non-GHGRP Facilities worksheet, and the Public Disclosure Data worksheet</t>
  </si>
  <si>
    <t>Enter Company Name</t>
  </si>
  <si>
    <t>Onshore Production Example Company</t>
  </si>
  <si>
    <t>Enter GHGRP Facility Names</t>
  </si>
  <si>
    <t>"GHGRP Facility Name"</t>
  </si>
  <si>
    <t>Enter Non-GHGRP Facility Names</t>
  </si>
  <si>
    <t>"Non-GHGRP Facility Name"</t>
  </si>
  <si>
    <r>
      <t xml:space="preserve">Data Entry Worksheet for GHGRP Facilities
Onshore Production Segment
</t>
    </r>
    <r>
      <rPr>
        <b/>
        <sz val="10"/>
        <color rgb="FFFF0000"/>
        <rFont val="Arial"/>
        <family val="2"/>
      </rPr>
      <t>All auto-calculated cells are locked to prevent inadvertent editing by users of the templates</t>
    </r>
  </si>
  <si>
    <t>NOTE:  Worksheet can be expanded to accommodate up to 26 Production GHGRP facilities by unhiding Columns K to AA if more GHGRP  facilities need to be entered.</t>
  </si>
  <si>
    <t>Section 1:  Data Entry Required (GHGRP Reported Methane Emissions for each Basin). Source-specific emissions data entry is optional.</t>
  </si>
  <si>
    <t>Section 1. Onshore Production Segment Emissions Calculated Using GHGRP Methodology</t>
  </si>
  <si>
    <t>Emissions Source</t>
  </si>
  <si>
    <t>Methane Emissions (Metric Ton CH4)</t>
  </si>
  <si>
    <t>GHGRP Methodology Reference</t>
  </si>
  <si>
    <t>Description of Quantification Method(s)</t>
  </si>
  <si>
    <t>Acid Gas Removal Unit Vents and Nitrogen Removal Unit Vents</t>
  </si>
  <si>
    <t>GHGRP Reference</t>
  </si>
  <si>
    <t>Description</t>
  </si>
  <si>
    <t xml:space="preserve">Associated Gas Venting </t>
  </si>
  <si>
    <t>Associated Gas Flaring</t>
  </si>
  <si>
    <t>Blowdown Vent Stacks (Equipment and Pipeline)</t>
  </si>
  <si>
    <t>Combustion Units (stationary or portable fuel combustion equipment)</t>
  </si>
  <si>
    <t xml:space="preserve">Compressors, Centrifugal </t>
  </si>
  <si>
    <t>Compressors, Reciprocating</t>
  </si>
  <si>
    <t>Crankcase Venting</t>
  </si>
  <si>
    <t>Dehydrator vents, glycol</t>
  </si>
  <si>
    <t>Dehydrator vents, desiccant</t>
  </si>
  <si>
    <t>Drilling Mud Degassing (Well drilling)</t>
  </si>
  <si>
    <t>EOR Hydrocarbon liquids dissolved CO2</t>
  </si>
  <si>
    <t>EOR Injection pump blowdown</t>
  </si>
  <si>
    <t>Equipment Leaks</t>
  </si>
  <si>
    <t>Equipment Leaks from components and major equipment</t>
  </si>
  <si>
    <t>Flare Stacks</t>
  </si>
  <si>
    <t>Liquids Unloading</t>
  </si>
  <si>
    <t>Other Large Release Events</t>
  </si>
  <si>
    <t>Pneumatic Device (Controller) Vents, Natural gas</t>
  </si>
  <si>
    <t>Pneumatic (Chemical Injection) Pump Vents, Natural Gas Driven</t>
  </si>
  <si>
    <t>Hydrocarbon liquids and produced water storage tank</t>
  </si>
  <si>
    <t>Well Venting During Well Completions / Workovers with Hydraulic Fracturing</t>
  </si>
  <si>
    <t>Well Venting During Well Completions / Workovers without Hydraulic Fracturing</t>
  </si>
  <si>
    <t>Well Testing Venting &amp; Flaring</t>
  </si>
  <si>
    <r>
      <rPr>
        <b/>
        <u/>
        <sz val="10"/>
        <color rgb="FFFF0000"/>
        <rFont val="Arial"/>
        <family val="2"/>
      </rPr>
      <t>QA Check</t>
    </r>
    <r>
      <rPr>
        <b/>
        <sz val="10"/>
        <color rgb="FFFF0000"/>
        <rFont val="Arial"/>
        <family val="2"/>
      </rPr>
      <t xml:space="preserve">
All GHGRP Facilities Methane Emissions Total based on GHGRP Methodology</t>
    </r>
  </si>
  <si>
    <t>Total GHGRP Methodology Methane Emissions (MT)</t>
  </si>
  <si>
    <t>Enter total methane emissions per facility/basin as reported to GHGRP</t>
  </si>
  <si>
    <t>Section 2:  Data Entry Required (Counts of Equipment for each Basin)</t>
  </si>
  <si>
    <t>Section 2. Onshore Production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</si>
  <si>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</si>
  <si>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</si>
  <si>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</si>
  <si>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Compressor Starts (exclude any single event </t>
    </r>
    <r>
      <rPr>
        <sz val="10"/>
        <color theme="1"/>
        <rFont val="Aptos Narrow"/>
        <family val="2"/>
      </rPr>
      <t>≥</t>
    </r>
    <r>
      <rPr>
        <sz val="10"/>
        <color theme="1"/>
        <rFont val="Arial"/>
        <family val="2"/>
      </rPr>
      <t>100 kg/hr)</t>
    </r>
  </si>
  <si>
    <t>Number of compressors</t>
  </si>
  <si>
    <t>Pressure Relief Valves, Upsets (&lt;100 kg/hr)</t>
  </si>
  <si>
    <t>Number of pressure relief valves</t>
  </si>
  <si>
    <t xml:space="preserve">Section 3:  Auto-Calculated No Data Entry Required </t>
  </si>
  <si>
    <t>Section 3. Onshore Production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</si>
  <si>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</si>
  <si>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</si>
  <si>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Methane Emissions based on GHGi Methodology: Total by Source Type &amp; Overall Total</t>
    </r>
  </si>
  <si>
    <t>Alternative calculation methods noted in red below that require some data entry</t>
  </si>
  <si>
    <t>Compressor Starts</t>
  </si>
  <si>
    <t>GHG Inventory emission factor multiplied by number of compressors</t>
  </si>
  <si>
    <t>Pressure Relief Valves, Upsets</t>
  </si>
  <si>
    <t>GHG Inventory emission factor multiplied by number of pressure relief valves</t>
  </si>
  <si>
    <t>Total GHGI Methodology Methane Emissions (MT)</t>
  </si>
  <si>
    <t xml:space="preserve">Section 4:  Auto-Calculated No Data Entry Required </t>
  </si>
  <si>
    <t>Section 4: Total Methane Emissions PER Onshore Production Facility (GHGRP and GHGi Methodology Basis)</t>
  </si>
  <si>
    <r>
      <rPr>
        <b/>
        <u/>
        <sz val="10"/>
        <color rgb="FFFF0000"/>
        <rFont val="Arial"/>
        <family val="2"/>
      </rPr>
      <t>QA Check</t>
    </r>
    <r>
      <rPr>
        <b/>
        <sz val="10"/>
        <color rgb="FFFF0000"/>
        <rFont val="Arial"/>
        <family val="2"/>
      </rPr>
      <t xml:space="preserve">
All GHGRP Facilities: Total Methane Emissions GHGRP &amp; GHGi Methodologies</t>
    </r>
  </si>
  <si>
    <t>Total Methane Emissions (MT, sum of reported GHGRP and calculated GHGI source emissions from Row 6 and 21, respectively)</t>
  </si>
  <si>
    <t>Section 5:  Blue Cells (Data Entry Required), Orange Cells (Use Defaults or Enter Facility Specific Data), and Green Cells (Auto-Calculated)</t>
  </si>
  <si>
    <t>Section 5: Total Methane Emissions PER Onshore Production Facility and Onshore Production Segment Total (after Gas-Liquid Ratio Allocation)</t>
  </si>
  <si>
    <r>
      <rPr>
        <b/>
        <u/>
        <sz val="10"/>
        <color rgb="FFFF0000"/>
        <rFont val="Arial"/>
        <family val="2"/>
      </rPr>
      <t>QA Check</t>
    </r>
    <r>
      <rPr>
        <b/>
        <sz val="10"/>
        <color rgb="FFFF0000"/>
        <rFont val="Arial"/>
        <family val="2"/>
      </rPr>
      <t xml:space="preserve">
All GHGRP Facilities: Total Gas and Liquid Throughput and Total Methane Emissions after applying Gas Ratio Allocation</t>
    </r>
  </si>
  <si>
    <r>
      <rPr>
        <sz val="10"/>
        <rFont val="Arial"/>
        <family val="2"/>
      </rPr>
      <t>Onshore</t>
    </r>
    <r>
      <rPr>
        <sz val="10"/>
        <color theme="1"/>
        <rFont val="Arial"/>
        <family val="2"/>
      </rPr>
      <t xml:space="preserve"> Gas Production (Mscf/yr)</t>
    </r>
  </si>
  <si>
    <t>Total volume (thousand standard cubic feet) of produced natural gas consistent with 98.236(aa)(1)(i)(A) as reported to the GHGRP</t>
  </si>
  <si>
    <t>Energy Content of Produced Gas (MMBTU/Mscf)</t>
  </si>
  <si>
    <t>Assume a default raw gas higher heating value of 1.235 MMBtu per thousand standard cubic feet from Table 3-8 of the API Compendium or a facility-specific factor</t>
  </si>
  <si>
    <t>Energy Equivalent of Produced Gas (MMBTU/yr)</t>
  </si>
  <si>
    <t>Product of gas production volume and energy content (Row 30 * Row 31)</t>
  </si>
  <si>
    <t>Crude Oil and Condensate Production (bbl/yr)</t>
  </si>
  <si>
    <t>Volume (barrels) of crude and condensate produced for sales consistent with 98.236(aa)(1)(i)(C) as reported to the GHGRP</t>
  </si>
  <si>
    <t>Energy Content of Produced Crude Oil and Condensate (MMBTU/bbl)</t>
  </si>
  <si>
    <t>Assume a default crude oil heating value of 5.8 MMBtu per barrel from API Compendium Table 3-8 or a facility-specific factor.</t>
  </si>
  <si>
    <t>Energy Equivalent of Produced Crude Oil and Condensate (MMBTU/yr)</t>
  </si>
  <si>
    <t>Product of crude oil and condensate production volume and energy content (Row 33 * Row 34)</t>
  </si>
  <si>
    <t>Gas Ratio</t>
  </si>
  <si>
    <t>Calculate the gas ratio (GR) as the energy equivalent of natural gas divided by the total energy equivalent of produced natural gas and crude oil and condensate (Row 32 / (Row 32 + Row 35))</t>
  </si>
  <si>
    <t>Natural Gas Supply Chain Methane Emissions Allocation (MT)</t>
  </si>
  <si>
    <t>GHGRP facility methane emissions allocated to natural gas value chain; gas ratio multiplied by estimated total facility methane emissions (Row 25 * Row 36)</t>
  </si>
  <si>
    <t>Total Production Methane Emissions Allocated to Natural Gas (MT)</t>
  </si>
  <si>
    <t>Total methane emissions from GHGRP-reporting facilities allocated to natural gas supply chain (sum of Row 37)</t>
  </si>
  <si>
    <t>If ERROR is specified, please recheck values entered in Sections 1.0, 2.0, and 5.0</t>
  </si>
  <si>
    <t>Section 6:  Orange Cells (Use Defaults or Enter Facility Specific Data) and Green Cells (Auto-Calculated)</t>
  </si>
  <si>
    <t>Section 6: Total Methane Throughput PER Onshore Production Facility and Onshore Production Segment Total</t>
  </si>
  <si>
    <r>
      <rPr>
        <b/>
        <u/>
        <sz val="10"/>
        <color rgb="FFFF0000"/>
        <rFont val="Arial"/>
        <family val="2"/>
      </rPr>
      <t>QA Check</t>
    </r>
    <r>
      <rPr>
        <b/>
        <sz val="10"/>
        <color rgb="FFFF0000"/>
        <rFont val="Arial"/>
        <family val="2"/>
      </rPr>
      <t xml:space="preserve">
All GHGRP Facilities: Total Natural Gas and Methane Throughput </t>
    </r>
  </si>
  <si>
    <t>Methane Content (percent)</t>
  </si>
  <si>
    <r>
      <t>To convert throughput to methane, the reporting company can use and disclose its own estimate of the methane content of produced gas or can use a default factor of 83.3 percent.</t>
    </r>
    <r>
      <rPr>
        <b/>
        <sz val="10"/>
        <color theme="1"/>
        <rFont val="Arial"/>
        <family val="2"/>
      </rPr>
      <t xml:space="preserve"> </t>
    </r>
    <r>
      <rPr>
        <sz val="10"/>
        <color theme="1"/>
        <rFont val="Arial"/>
        <family val="2"/>
      </rPr>
      <t>Change value for each facility as appropriate</t>
    </r>
  </si>
  <si>
    <t>Natural Gas Throughput (Mscf)</t>
  </si>
  <si>
    <t>For companies with production operations, segment throughput equates to the volume of gas produced at wells consistent with 98.236(aa)(1)(i)(A) as reported in the GHGRP</t>
  </si>
  <si>
    <t>Methane Throughput (Mscf)</t>
  </si>
  <si>
    <t>GHGRP facility methane throughput; methane content multiplied by natural gas throughput (Row 43 * Row 44)</t>
  </si>
  <si>
    <t>Total Methane Throughput (Mscf)</t>
  </si>
  <si>
    <t>Company-wide production segment methane throughput for GHGRP facilities (sum of methane throughput across all facilities from Row 45)</t>
  </si>
  <si>
    <t>If ERROR is specified, please recheck values entered in Section 5.0</t>
  </si>
  <si>
    <t xml:space="preserve">Section 7:  Auto-Calculated No Data Entry Required </t>
  </si>
  <si>
    <t>Section 7: Total Methane Intensity (Percent) PER Onshore Production Facility and Onshore Production Segment Total (Percent)</t>
  </si>
  <si>
    <r>
      <rPr>
        <b/>
        <u/>
        <sz val="10"/>
        <color rgb="FFFF0000"/>
        <rFont val="Arial"/>
        <family val="2"/>
      </rPr>
      <t>QA Check</t>
    </r>
    <r>
      <rPr>
        <b/>
        <sz val="10"/>
        <color rgb="FFFF0000"/>
        <rFont val="Arial"/>
        <family val="2"/>
      </rPr>
      <t xml:space="preserve">
All GHGRP Facilities: Total Onshore Production Segment Methane Intensity after applying Gas Ratio Allocation to Methane Emissions</t>
    </r>
  </si>
  <si>
    <t xml:space="preserve">Description </t>
  </si>
  <si>
    <t>GHGRP Facility-Specific Production Segment Methane Intensity</t>
  </si>
  <si>
    <t>GHGRP facility methane intensity (facility methane emissions allocated to natural gas from Row 37 / (facility methane throughput from Row 45 * methane density)</t>
  </si>
  <si>
    <t>GHGRP Facility-Wide Production Segment Methane Intensity</t>
  </si>
  <si>
    <t>Methane intensity across all GHGRP facilities (total methane emissions allocated to natural gas from Row 38 / (total methane throughput from Row 46 * methane density))</t>
  </si>
  <si>
    <t>If ERROR is specified, please recheck values entered in Sections 5.0 and 6.0</t>
  </si>
  <si>
    <r>
      <t xml:space="preserve">Data Entry Worksheet for Non-GHGRP Facilities
Onshore Production Segment
</t>
    </r>
    <r>
      <rPr>
        <b/>
        <sz val="10"/>
        <color rgb="FFFF0000"/>
        <rFont val="Arial"/>
        <family val="2"/>
      </rPr>
      <t>All auto-calculated cells are locked to prevent inadvertent editing by users of the templates</t>
    </r>
  </si>
  <si>
    <t>NOTE:  Worksheet can be expanded to accommodate up to 26 Production Non-GHGRP facilities by unhiding Columns K to AA if more Non-GHGRP  facilities need to be entered.</t>
  </si>
  <si>
    <t>Section 1:  Data Entry Required (GHGRP- Based Methane Emissions for each Basin)</t>
  </si>
  <si>
    <r>
      <rPr>
        <b/>
        <u/>
        <sz val="10"/>
        <color rgb="FFFF0000"/>
        <rFont val="Arial"/>
        <family val="2"/>
      </rPr>
      <t>QA Check</t>
    </r>
    <r>
      <rPr>
        <b/>
        <sz val="10"/>
        <color rgb="FFFF0000"/>
        <rFont val="Arial"/>
        <family val="2"/>
      </rPr>
      <t xml:space="preserve">
All Non-GHGRP Facilities Methane Emissions Total based on GHGRP Methodology</t>
    </r>
  </si>
  <si>
    <r>
      <rPr>
        <b/>
        <u/>
        <sz val="10"/>
        <color rgb="FFFF0000"/>
        <rFont val="Arial"/>
        <family val="2"/>
      </rPr>
      <t>QA Check</t>
    </r>
    <r>
      <rPr>
        <b/>
        <sz val="10"/>
        <color rgb="FFFF0000"/>
        <rFont val="Arial"/>
        <family val="2"/>
      </rPr>
      <t xml:space="preserve">
All Non-GHGRP Facilities:  
Total Equipment Counts</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</si>
  <si>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</si>
  <si>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</si>
  <si>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reported GHGRP and calculated GHGI source emissions from Row 30 and 45, respectively)</t>
  </si>
  <si>
    <r>
      <rPr>
        <b/>
        <u/>
        <sz val="10"/>
        <color rgb="FFFF0000"/>
        <rFont val="Arial"/>
        <family val="2"/>
      </rPr>
      <t>QA Check</t>
    </r>
    <r>
      <rPr>
        <b/>
        <sz val="10"/>
        <color rgb="FFFF0000"/>
        <rFont val="Arial"/>
        <family val="2"/>
      </rPr>
      <t xml:space="preserve">
All Non-GHGRP Facilities: Total Gas and Liquid Throughput and Total Methane Emissions after applying Gas Ratio Allocation</t>
    </r>
  </si>
  <si>
    <t>Total volume (thousand standard cubic feet) of produced natural gas consistent with 98.236(aa)(1)(i)(A) for each Non-GHGRP facility</t>
  </si>
  <si>
    <t>Product of gas production volume and energy content (Row 54 * Row 55)</t>
  </si>
  <si>
    <t>Volume (barrels) of crude and condensate produced for sales consistent with 98.236(aa)(1)(i)(C) for each Non-GHGRP facility</t>
  </si>
  <si>
    <t>Product of crude oil and condensate production volume and energy content (Row 57 * Row 58)</t>
  </si>
  <si>
    <t>Calculate the gas ratio (GR) as the energy equivalent of natural gas divided by the total energy equivalent of produced natural gas and crude oil and condensate (Row 56 / (Row 56 + Row 59))</t>
  </si>
  <si>
    <t>Non-GHGRP facility methane emissions allocated to natural gas value chain; gas ratio multiplied by estimated total facility methane emissions (Row 60 * Row 49)</t>
  </si>
  <si>
    <t>Total methane emissions from each Non-GHGRP facilities allocated to natural gas supply chain (sum of Row 61)</t>
  </si>
  <si>
    <r>
      <rPr>
        <b/>
        <u/>
        <sz val="10"/>
        <color rgb="FFFF0000"/>
        <rFont val="Arial"/>
        <family val="2"/>
      </rPr>
      <t>QA Check</t>
    </r>
    <r>
      <rPr>
        <b/>
        <sz val="10"/>
        <color rgb="FFFF0000"/>
        <rFont val="Arial"/>
        <family val="2"/>
      </rPr>
      <t xml:space="preserve">
All Non-GHGRP Facilities: Total Natural Gas and Methane Throughput </t>
    </r>
  </si>
  <si>
    <t>For companies with production operations, segment throughput equates to the volume of gas produced at wells consistent with 98.236(aa)(1)(i)(A) for each Non-GHGRP facility</t>
  </si>
  <si>
    <t>Non-GHGRP facility methane throughput; methane content multiplied by natural gas throughput (Row 67 * Row 68)</t>
  </si>
  <si>
    <t>Company-wide production segment methane throughput for Non-GHGRP facilities (sum of methane throughput across all facilities from Row 69)</t>
  </si>
  <si>
    <r>
      <rPr>
        <b/>
        <u/>
        <sz val="10"/>
        <color rgb="FFFF0000"/>
        <rFont val="Arial"/>
        <family val="2"/>
      </rPr>
      <t>QA Check</t>
    </r>
    <r>
      <rPr>
        <b/>
        <sz val="10"/>
        <color rgb="FFFF0000"/>
        <rFont val="Arial"/>
        <family val="2"/>
      </rPr>
      <t xml:space="preserve">
All Non-GHGRP Facilities: Total Onshore Production Segment Methane Intensity after applying Gas Ratio Allocation to Methane Emissions</t>
    </r>
  </si>
  <si>
    <t>Non-GHGRP Facility-Specific Production Segment Methane Intensity</t>
  </si>
  <si>
    <t>Non-GHGRP facility methane intensity (facility methane emissions allocated to natural gas from Row 61 / (facility methane throughput from Row 69 * methane density)</t>
  </si>
  <si>
    <t>Non-GHGRP Facility-Wide Production Segment Methane Intensity</t>
  </si>
  <si>
    <t>Methane intensity across all Non-GHGRP facilities (total methane emissions allocated to natural gas from Row 62 / (total methane throughput from Row 70 * methane density))</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</si>
  <si>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</si>
  <si>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</si>
  <si>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 xml:space="preserve">NGSI participants are encouraged to publicly report the following data each year. NGSI requests data at a company level. However, companies may also choose to disclose facility-level methane emissions and intensity </t>
  </si>
  <si>
    <t>Disclosure Element</t>
  </si>
  <si>
    <t>Reported Data</t>
  </si>
  <si>
    <t>Total Methane Emissions (MT)</t>
  </si>
  <si>
    <t xml:space="preserve">Total onshore production segment methane emissions from GHGRP and non GHGRP facilities </t>
  </si>
  <si>
    <t>Produced Natural Gas (Mscf)</t>
  </si>
  <si>
    <t>Total volume of natural gas produced by GHGRP and non GHGRP facilities</t>
  </si>
  <si>
    <t>Energy Content of Produced Natural Gas (MMBtu/Mscf)</t>
  </si>
  <si>
    <t>Raw gas higher heating value (weighted average energy content of all gas production)</t>
  </si>
  <si>
    <t>Methane Content of Produced Natural Gas (%)</t>
  </si>
  <si>
    <t>Methane content of produced natural gas (weighted average methane content of all gas production)</t>
  </si>
  <si>
    <t>Produced Crude Oil and Condensate (bbl)</t>
  </si>
  <si>
    <t>Total crude oil and condensate produced for sales by GHGRP and non GHGRP facilities</t>
  </si>
  <si>
    <t>Energy Content of Produced Crude Oil and Condensate (MMBtu/bbl)</t>
  </si>
  <si>
    <t>Crude oil and condensate heating value (weighted average energy content from all crude oil and condensate production)</t>
  </si>
  <si>
    <t>Gas Ratio (%)</t>
  </si>
  <si>
    <t xml:space="preserve">Share of natural gas produced on an energy equivalent basis (energy content of produced gas divided by sum of energy content of produced gas and produced crude oil and condensate). Note: this reflects the company-level gas ratio; to calculate company-level NGSI methane emissions intensity, emissions must be allocated using the facility-level gas ratios </t>
  </si>
  <si>
    <t>NGSI Methane Emissions Intensity (%)</t>
  </si>
  <si>
    <t>Methane emissions intensity associated with natural gas production (methane emissions associated with natural gas production divided by total methane produced)</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</si>
  <si>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</si>
  <si>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</si>
  <si>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NOTE: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General Description of Methane Intensity Methodology
1.  </t>
    </r>
    <r>
      <rPr>
        <b/>
        <sz val="10"/>
        <color rgb="FF000000"/>
        <rFont val="Arial"/>
        <family val="2"/>
      </rPr>
      <t>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</si>
  <si>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</si>
  <si>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</si>
  <si>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</si>
  <si>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</si>
  <si>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</si>
  <si>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</si>
  <si>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</si>
  <si>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</si>
  <si>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</si>
  <si>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</si>
  <si>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</si>
  <si>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</si>
  <si>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</si>
  <si>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V3.0</t>
  </si>
  <si>
    <t>Onshore Production</t>
  </si>
  <si>
    <t>GHGI EFs</t>
  </si>
  <si>
    <t>Compressor starts</t>
  </si>
  <si>
    <t>kg CH4/compressor</t>
  </si>
  <si>
    <t>2025 GHGi for production segment</t>
  </si>
  <si>
    <t>PRV Releases</t>
  </si>
  <si>
    <t>kg CH4/PRV</t>
  </si>
  <si>
    <t>SUPERSEDED FACTORS USED IN RY2023 AND RY2024 REPORTS (For Information Only)</t>
  </si>
  <si>
    <t>Reference Data: Conversion and Emission Factor Data for NGSI Protocol V2.0</t>
  </si>
  <si>
    <t>To convert thousand standard cubic feet (Mscf) methane to metric ton (MT) methane, multiply Mscf by 0.0192 and divide by 1000 kg/MT.</t>
  </si>
  <si>
    <t>Source for NGSI Protocol 2.0</t>
  </si>
  <si>
    <t>Wells drilled in the calendar year</t>
  </si>
  <si>
    <t>kg CH4/well drilled</t>
  </si>
  <si>
    <t>2023 GHGi for CY2021 emissions for production segment</t>
  </si>
  <si>
    <t>Floating roof storage tanks</t>
  </si>
  <si>
    <t>kg CH4/tank</t>
  </si>
  <si>
    <t>2018 GHGi petroleum systems production segment; factor last published in 2018 GHGi</t>
  </si>
  <si>
    <t>Dry seals on centrifugal compressors</t>
  </si>
  <si>
    <t>kg CH4/dry seal compressor</t>
  </si>
  <si>
    <t>2023 GHGi for processing segment also being applied to production segment</t>
  </si>
  <si>
    <t>Vessels blowdowns (applies to separators, heater-treaters, dehydrators, and in-line heaters)</t>
  </si>
  <si>
    <t>kg CH4/vessel</t>
  </si>
  <si>
    <t>2023 GHGi for production segment</t>
  </si>
  <si>
    <t>PRVs releases</t>
  </si>
  <si>
    <t>Compressor blowdowns</t>
  </si>
  <si>
    <t>Acid gas removal units</t>
  </si>
  <si>
    <t>kg CH4/AGRU</t>
  </si>
  <si>
    <t>2023 GHGi for production &amp; G&amp;B segments</t>
  </si>
  <si>
    <t xml:space="preserve">NOTE:  For those factors noted as last published in the 2018 GHGi, this was the last year that CH4 emissions were reported in the GHGi for those sources within the production and G&amp;B segments.  Because these sources may still exist for some reporters, these factors have been included in the NGSI Protocols V1.0 and V2.0.  </t>
  </si>
  <si>
    <t>SUPERSEDED FACTORS USED IN RY2022 and EARLIER YEAR REPORTS (For Information Only)</t>
  </si>
  <si>
    <t>Reference Data: Conversion and Emission Factor Data for NGSI Protocol V1.0</t>
  </si>
  <si>
    <t>To convert thousand standard cubic feet (Mscf) methane to metric ton (MT) methane, multiply Mscf by 0.0192</t>
  </si>
  <si>
    <t>Source for NGSI Protocol 1.0</t>
  </si>
  <si>
    <t>2020 GHGI production segment</t>
  </si>
  <si>
    <t>2018 GHGI petroleum systems production segment</t>
  </si>
  <si>
    <t>2020 GHGI processing segment</t>
  </si>
  <si>
    <t>GHGRP References and Methodology Descriptions for Production - GHGRP and Non-GHGRP Facilities</t>
  </si>
  <si>
    <t>Acid Gas Removal Units (AGRU) and Nitrogen Removal Units (NRU)</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</si>
  <si>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</si>
  <si>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</si>
  <si>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98.233(m)(1)
40 CFR 98.233(m)(2)</t>
  </si>
  <si>
    <t>Subpart W – If you measure the associated gas flow to a vent using a continuous flow measurement device, you must use the measured flow volumes to calculate vented associated gas emissions.
Subpart W – If you do not measure using a continuous flow measurement device, calculate using volume of oil produced, gas to oil ratio (“GOR”), and volume of associated gas sent to sales.</t>
  </si>
  <si>
    <t xml:space="preserve">40 CFR 98.233(m)
</t>
  </si>
  <si>
    <t>Subpart W – If associated gas venting is routed to a flare, calculate and report emissions under flare stack emissions as specified in 40 CFR 98.233(n).</t>
  </si>
  <si>
    <t>40 CFR 98.233(i)(1)
40 CFR 98.233(i)(2) 
40 CFR 98.233(i)(3)</t>
  </si>
  <si>
    <t>Subpart W – To determine applicability, calculate unique physical volumes between isolation valves using engineering estimates based on best available data.
Subpart W – Calculation method using engineering calculation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t>
  </si>
  <si>
    <t>40 CFR 98.233(z)(6) and (7)
40 CFR 98.233(z)(1) and (2)
40 CFR 98.233(z)(4)</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</si>
  <si>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Subpart W – For natural gas internal combustion engine or turbine, use either a measurement-based emission factor, manufacturer-based emission factor, or default methane emission factors in Table W-7.</t>
  </si>
  <si>
    <t>40 CFR 98.233(o)(10)
40 CFR 98.233(o)(10)(i)
40 CFR 98.233(o)</t>
  </si>
  <si>
    <t>Subpart W – Calculation using default population emission factor for compressors with wet seal oil degassing vents using Equation W-25B.
Subpart W – Compressors that are subject to OOOOb standards or an applicable approved state plan or federal plan in 40 CFR Part 62 must conduct volumetric measurements as required by 40 CFR 60.5380b(a)(5) or the applicable plan, as well as conducting all additional volumetric measurements and calculating emissions as specified in 40 CFR 98.233(o).
Subpart W – Compressors that are not subject to OOOOb standard or an applicable approved state plan or federal plan in 40 CFR Part 62 may elect to conduct volumetric measurements and calculate emissions as specified in 40 CFR 98.233(o).
If venting is routed to a flare, calculate and report emissions under flare stack emissions as specified in 40 CFR 98.233(n).  If venting is routed to combustion, calculate and report emissions as specified in 40 CFR 98.233(z).  If routed to vapor recovery system, 40 CFR 98.233(o)(1) through (11) do not apply.</t>
  </si>
  <si>
    <t>40 CFR 98.233(p)(10)
40 CFR 98.233(p)(10)(i)
40 CFR 98.233(p)</t>
  </si>
  <si>
    <t>Subpart W – Calculation using default population emission factor for reciprocating compressors using Equation W-29E. 
Subpart W – Compressors that are subject to OOOOb standards or an applicable approved state plan or federal plan in 40 CFR Part 62 must conduct volumetric measurements as required by 40 CFR 60.5385b(b), as well as conducting any additional volumetric measurements and calculating emissions as specified in 40 CFR 98.233(p). 
Compressors not subject to the above may elect to conduct measurements and calculate emissions as specified in 40 CFR 98.233(p)(6) through (9) based on mode in which the compressor was found at time of measurement.
If venting is routed to a flare, calculate and report emissions under flare stack emissions as specified in 40 CFR 98.233(n).  If venting is routed to combustion, calculate and report emissions as specified in 40 CFR 98.233(z).  If routed to vapor recovery system, 40 CFR 98.233(p)(1) through (11) do not apply.</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</si>
  <si>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</si>
  <si>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</si>
  <si>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40 CFR 98.233(e)
40 CFR 98.233(e)(1)
40 CFR 98.233(e)(2)
40 CFR 98.233(e)(4)
40 CFR 98.233(e)(5)</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</si>
  <si>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as specified in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</si>
  <si>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98.233(e)(3)
40 CFR 98.233(e)(5)</t>
  </si>
  <si>
    <t xml:space="preserve">Subpart W –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 </t>
  </si>
  <si>
    <t>40 CFR 98.233(dd)(1)
40 CFR 98.233(dd)(2)
40 CFR 98.233(dd)(3)</t>
  </si>
  <si>
    <t>Subpart W – Calculation Method 1 using mudlogging measurements from the penetration of the first hydrocarbon bearing zone until drilling mud ceases to be circulated in the wellbore to develop measurement-based emission factor.
Subpart W – Calculation Method 2 using default emission factor for water-based drilling muds, oil-based drilling muds and synthetic drilling muds.
Subpart W – Calculation Method 3 combines intermittent mudlogging and default methodology for intermittent measurements.</t>
  </si>
  <si>
    <t>40 CFR 98.233(x)</t>
  </si>
  <si>
    <t>Subpart W – Calculation using amount of CO2 retained in hydrocarbons using annual samples downstream of storage tank and total volume produced.</t>
  </si>
  <si>
    <t>40 CFR 98.233(w)</t>
  </si>
  <si>
    <t>Subpart W calculation using the total injection pump system volume between isolation valves and events per calendar year.</t>
  </si>
  <si>
    <t>40 CFR 98.233(q)(2)
40 CFR 98.233(q)(3) 
40 CFR 98.233®</t>
  </si>
  <si>
    <t>Subpart W – Calculation Method 1, must use facility-specific leaker emission factor if available (calculated per 40 CFR 98.233(q)(4)) or use appropriate default whole gas emission factors consistent with well type and service (gas or crude) in Table W-2.
Subpart W – Calculation Method 2 if leaks are detected during survey, may elect to measure volumetric flow or use default rate for component and site type, only using a default rate if leak cannot safely be measured. If measuring volumetric flow, must calculate a facility-specific component-level leaker emission factor as specified in 40 CFR 98.233(q)(4).
Subpart W – Calculation using component counts for each wellhead, separator, meter/piping, compressor, dehydrator, heater, and storage vessel, and the appropriate default population emission factors.</t>
  </si>
  <si>
    <t xml:space="preserve">40 CFR 98.233(n)(5) 
40 CFR 98.233(n)(6)
40 CFR 98.233(n)(9)
40 CFR 98.233(n)(10)
</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</si>
  <si>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</si>
  <si>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40 CFR 98.233(f)(1)
40 CFR 98.233(f)(2)
40 CFR 98.233(f)(3)
40 CFR 98.233(f)</t>
  </si>
  <si>
    <t>Subpart W – Calculation Method 1 using direct measurement for each unloading combination (automated or manual, with or without plunger lift) for each tubing diameter and pressure group. 
Subpart W – Calculation Method 2 using engineering calculations for wells without plunger lifts.
Subpart W – Calculation Method 3 using engineering calculations for wells with plunger lifts.
If venting is routed to a flare, calculate and report emissions under flare stack emissions as specified in 40 CFR 98.233(n).</t>
  </si>
  <si>
    <t>40 CFR 98.233(y)(1)
40 CFR 98.233(y)(2)–(5)
40 CFR 98.233(y)(6)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</si>
  <si>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</si>
  <si>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40 CFR 98.233(a)(1)
40 CFR 98.233(a)(2)
40 CFR 98.233(a)(3)
40 CFR 98.233(a)(4)</t>
  </si>
  <si>
    <t>Subpart W – Calculation Method 1 using continuous measurement via flow monitor of natural gas supply line dedicated to device(s).
Subpart W – Calculation Method 2 using flow meter to measure volumetric flow of all devices in the same calendar year to develop site-specific measurement-based emission factors by device type.
Subpart W – Calculation Method 3:
o	Continuous high bleed and continuous low bleed devices using count of devices and default emission factors. 
o	Intermittent bleed devices using either malfunctioning or properly operating emission factors per site, determined from one complete monitoring survey of all devices at a site in a calendar year.
Subpart W – Calculation Method 4 using default emission factors for low-bleed, high-bleed, and intermittent-bleed devices as specified in Table W-1.</t>
  </si>
  <si>
    <t>40 CFR 98.233(c)(1)
40 CFR 98.233(c)(2)
40 CFR 98.233(c)(3)
40 CFR 98.233(c)(4)</t>
  </si>
  <si>
    <t>Subpart W – Calculation Method 1 using continuous measurement of natural gas supplied to pumps.
Subpart W – Calculation Method 2 using measurement-based emission factors from periodic measurements.
Subpart W – Calculation Method 3 using actual count of devices and default emission factors.
Subpart W – Calculation for periods when venting goes directly to atmosphere (but are normally routed to flare, combustion, or vapor recovery system): use the applicable method from 40 CFR 98.233(c)(1), (2), or (3) to calculate emissions for the portion of the year where venting occurred.  
When venting is routed to a flare, calculate and report emissions under flare stack emissions as specified in 40 CFR 98.233(n). When venting is routed to combustion, calculate and report emissions as specified in 40 CFR 98.233(z).</t>
  </si>
  <si>
    <t xml:space="preserve">Hydrocarbon liquids and produced water storage tank </t>
  </si>
  <si>
    <t>40 CFR 98.233(j)
40 CFR 98.233(j)(1)
40 CFR 98.233(j)(2)
40 CFR 98.233(j)(3)
40 CFR 98.233(j)(4)
40 CFR 98.233(j)
40 CFR 98.233(j)(5)</t>
  </si>
  <si>
    <t>•	For tanks receiving hydrocarbon liquids from wells, gas-liquid separators, or non-separator equipment with annual average daily throughput:
o	≥ 10 barrels per day use Calculation Method 1 or 2
o	&gt; 0 and &lt; 10 barrels per day use Calculation Method 1, 2, or 3.
•	For tanks receiving produced water, use Calculation Method 1, 2, or 3.
Subpart W – Calculation Method 1 using computer modeling for gas-liquid separators or non-separator equipment. Required if flash emissions modeling software is necessary for compliance with regulations, air permit requirements, or annual inventory reporting.
Subpart W – Calculation Method 2 using mass balance approach assuming all methane in solution at the well is emitted from hydrocarbons or produced water sent to tanks. 
Subpart W – Calculation Method 3 using an emission factor and population counts for hydrocarbon liquids or produced water flowing to gas-liquid separators, non-separator equipment, or directly to atmospheric storage.
For periods when tank is not routed to vapor recovery system or flare, estimate average hourly vented emissions using annual operating hours to calculate emissions for the total hours when vented directly to atmosphere.
When venting is routed to a flare, calculate and report emissions under flare stack emissions as specified in 40 CFR 98.233(n).
Subpart W – Calculate emissions from gas-liquid separator liquid dump valves that did not close properly based on duration of failed valve closing, only if using Calculation Method 1 or 2.</t>
  </si>
  <si>
    <t>40 CFR 98.233(g)(1)(i)
40 CFR 98.233(g)(1)(ii)
40 CFR 98.233(g)</t>
  </si>
  <si>
    <t>Subpart W, for gas or oil wells – Calculation Method 1 using measured flowback rate from example completions or workovers in a sub-basin and well type combination and engineering calculations in Equation W-10A.
Subpart W, for gas wells only – Calculation Method 2 when gas flowback volume is measured for each completion or workover in a sub-basin and well type combination using measured vented volume from each well in Equation W-10B.
If venting is routed to a flare, calculate and report emissions under flare stack emissions as specified in 40 CFR 98.233(n).</t>
  </si>
  <si>
    <t>40 CFR 98.233(h)</t>
  </si>
  <si>
    <t>Subpart W, for workovers – Calculation using a count of workovers and an emission factor in Equation W-13A.
Subpart W, for completions – Calculation using measured production rate in Equation W-13B.
If venting is routed to a flare, calculate and report emissions under flare stack emissions as specified in 40 CFR 98.233(n).</t>
  </si>
  <si>
    <t>40 CFR 98.233(l)(3)
40 CFR 98.233(l)</t>
  </si>
  <si>
    <t>Subpart W, for oil wells – Calculation using gas-to-oil ratio (“GOR”), average annual flow rate, and testing duration in Equation W-17A.
Subpart W, for gas wells – Calculation using average annual production rate and testing duration in Equation W-17B.
If venting is routed to a flare, calculate and report emissions under flare stack emissions as specified in 40 CFR 98.233(n).</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</si>
  <si>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</si>
  <si>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</si>
  <si>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</si>
  <si>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</si>
  <si>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</si>
  <si>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Blowdown Vent Stacks </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</si>
  <si>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</si>
  <si>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</si>
  <si>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Combustion Units</t>
  </si>
  <si>
    <t xml:space="preserve">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</si>
  <si>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</si>
  <si>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</si>
  <si>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</si>
  <si>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</si>
  <si>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</si>
  <si>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</si>
  <si>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</si>
  <si>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40 CFR Part 98.233(e)(3); 
40 CFR Part 98.233(e)(5)</t>
  </si>
  <si>
    <t>Subpart W – Calculation Method 3 using engineering calculations for desiccant dehydrators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</si>
  <si>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</si>
  <si>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</si>
  <si>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</si>
  <si>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</si>
  <si>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</si>
  <si>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</si>
  <si>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</si>
  <si>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</si>
  <si>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</si>
  <si>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</si>
  <si>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</si>
  <si>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</si>
  <si>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</si>
  <si>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</si>
  <si>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</si>
  <si>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</si>
  <si>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</si>
  <si>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</si>
  <si>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Data</t>
  </si>
  <si>
    <t>Gas Received at Processing Facilities</t>
  </si>
  <si>
    <t>Volume (thousand standard cubic feet) of received gas consistent with 98.236(aa)(3)(i) as reported to the GHGRP</t>
  </si>
  <si>
    <t>Energy Content of Gas Received</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</si>
  <si>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</si>
  <si>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</si>
  <si>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</si>
  <si>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</si>
  <si>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</si>
  <si>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</si>
  <si>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</si>
  <si>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</si>
  <si>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</si>
  <si>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</si>
  <si>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</si>
  <si>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</si>
  <si>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</si>
  <si>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</si>
  <si>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</si>
  <si>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</si>
  <si>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</si>
  <si>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</si>
  <si>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</si>
  <si>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</si>
  <si>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</si>
  <si>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</si>
  <si>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</si>
  <si>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</si>
  <si>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</si>
  <si>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</si>
  <si>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</si>
  <si>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</si>
  <si>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</si>
  <si>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</si>
  <si>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</si>
  <si>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</si>
  <si>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</si>
  <si>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</si>
  <si>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</si>
  <si>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</si>
  <si>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</si>
  <si>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</si>
  <si>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</si>
  <si>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</si>
  <si>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</si>
  <si>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</si>
  <si>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</si>
  <si>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</si>
  <si>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</si>
  <si>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</si>
  <si>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</si>
  <si>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</si>
  <si>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
40 CFR 98.33(c)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</si>
  <si>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</si>
  <si>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</si>
  <si>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</si>
  <si>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</si>
  <si>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</si>
  <si>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</si>
  <si>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</si>
  <si>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</si>
  <si>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40 CFR 98.233(k)</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</si>
  <si>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</si>
  <si>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</si>
  <si>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</si>
  <si>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</si>
  <si>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</si>
  <si>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</si>
  <si>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</si>
  <si>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</si>
  <si>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</si>
  <si>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</si>
  <si>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</si>
  <si>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</si>
  <si>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</si>
  <si>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</si>
  <si>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</si>
  <si>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</si>
  <si>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</si>
  <si>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</si>
  <si>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Total Methane Emissions from Natural Gas Transmission &amp; Storage (MT)</t>
  </si>
  <si>
    <t>Company-wide transmission &amp; storage segment methane emissions; sum of  methane emissions across all facilities (sum of Row 25)</t>
  </si>
  <si>
    <t>Transmission &amp; Storage Natural Gas Throughput</t>
  </si>
  <si>
    <t>Transmission &amp; Storage Segment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</si>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</sst>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
    <numFmt numFmtId="166" formatCode="0.000"/>
    <numFmt numFmtId="167" formatCode="0.0000%"/>
  </numFmts>
  <fonts count="61" x14ac:knownFonts="1">
    <font>
      <sz val="11"/>
      <color theme="1"/>
      <name val="Calibri"/>
      <family val="2"/>
      <scheme val="minor"/>
    </font>
    <font>
      <sz val="10"/>
      <color theme="1"/>
      <name val="Arial"/>
      <family val="2"/>
    </font>
    <font>
      <sz val="10"/>
      <color rgb="FFFF0000"/>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sz val="11"/>
      <color rgb="FFFF0000"/>
      <name val="Calibri"/>
      <family val="2"/>
      <scheme val="minor"/>
    </font>
    <font>
      <sz val="8"/>
      <color theme="1" tint="0.499984740745262"/>
      <name val="Arial"/>
      <family val="2"/>
    </font>
    <font>
      <b/>
      <sz val="12"/>
      <color theme="0"/>
      <name val="Arial"/>
      <family val="2"/>
    </font>
    <font>
      <u/>
      <sz val="11"/>
      <color theme="10"/>
      <name val="Calibri"/>
      <family val="2"/>
      <scheme val="minor"/>
    </font>
    <font>
      <b/>
      <sz val="14"/>
      <color rgb="FFFF0000"/>
      <name val="Arial"/>
      <family val="2"/>
    </font>
    <font>
      <b/>
      <u/>
      <sz val="10"/>
      <color rgb="FFFF0000"/>
      <name val="Arial"/>
      <family val="2"/>
    </font>
    <font>
      <b/>
      <sz val="18"/>
      <color theme="0"/>
      <name val="Arial"/>
      <family val="2"/>
    </font>
    <font>
      <b/>
      <u/>
      <sz val="12"/>
      <color rgb="FFFF0000"/>
      <name val="Arial"/>
      <family val="2"/>
    </font>
    <font>
      <b/>
      <u/>
      <sz val="12"/>
      <color theme="0"/>
      <name val="Arial"/>
      <family val="2"/>
    </font>
    <font>
      <b/>
      <u/>
      <sz val="20"/>
      <color rgb="FFFF0000"/>
      <name val="Calibri"/>
      <family val="2"/>
      <scheme val="minor"/>
    </font>
    <font>
      <i/>
      <sz val="8"/>
      <color theme="1"/>
      <name val="Arial"/>
      <family val="2"/>
    </font>
    <font>
      <b/>
      <sz val="16"/>
      <color rgb="FFFF0000"/>
      <name val="Arial"/>
      <family val="2"/>
    </font>
    <font>
      <b/>
      <sz val="14"/>
      <color rgb="FFFF0000"/>
      <name val="Calibri"/>
      <family val="2"/>
      <scheme val="minor"/>
    </font>
    <font>
      <b/>
      <u/>
      <sz val="11"/>
      <color theme="1"/>
      <name val="Calibri"/>
      <family val="2"/>
      <scheme val="minor"/>
    </font>
    <font>
      <b/>
      <sz val="10"/>
      <color theme="0"/>
      <name val="Arial"/>
      <family val="2"/>
    </font>
    <font>
      <b/>
      <sz val="11"/>
      <color theme="1"/>
      <name val="Arial"/>
      <family val="2"/>
    </font>
    <font>
      <b/>
      <sz val="14"/>
      <color theme="1"/>
      <name val="Arial"/>
      <family val="2"/>
    </font>
    <font>
      <b/>
      <sz val="14"/>
      <name val="Arial"/>
      <family val="2"/>
    </font>
    <font>
      <b/>
      <sz val="22"/>
      <color theme="1"/>
      <name val="Calibri"/>
      <family val="2"/>
      <scheme val="minor"/>
    </font>
    <font>
      <b/>
      <sz val="12"/>
      <color rgb="FF0070C0"/>
      <name val="Calibri"/>
      <family val="2"/>
      <scheme val="minor"/>
    </font>
    <font>
      <b/>
      <i/>
      <sz val="18"/>
      <color rgb="FFFF0000"/>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b/>
      <i/>
      <u/>
      <sz val="14"/>
      <color theme="1"/>
      <name val="Arial"/>
      <family val="2"/>
    </font>
    <font>
      <b/>
      <sz val="9"/>
      <color rgb="FFFF0000"/>
      <name val="Arial"/>
      <family val="2"/>
    </font>
    <font>
      <b/>
      <i/>
      <u/>
      <sz val="12"/>
      <color rgb="FF1A626C"/>
      <name val="Arial"/>
      <family val="2"/>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18"/>
      <color rgb="FFFF0000"/>
      <name val="Arial"/>
      <family val="2"/>
    </font>
    <font>
      <sz val="11"/>
      <color rgb="FF7030A0"/>
      <name val="Calibri"/>
      <family val="2"/>
      <scheme val="minor"/>
    </font>
    <font>
      <b/>
      <sz val="11"/>
      <name val="Calibri"/>
      <family val="2"/>
      <scheme val="minor"/>
    </font>
    <font>
      <b/>
      <u/>
      <sz val="10"/>
      <color theme="1"/>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
      <sz val="10"/>
      <color theme="1"/>
      <name val="Aptos Narrow"/>
      <family val="2"/>
    </font>
    <font>
      <sz val="11"/>
      <color rgb="FF000000"/>
      <name val="Calibri"/>
      <family val="2"/>
    </font>
  </fonts>
  <fills count="20">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thin">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ck">
        <color indexed="64"/>
      </left>
      <right/>
      <top style="thin">
        <color rgb="FF000000"/>
      </top>
      <bottom style="thin">
        <color rgb="FF000000"/>
      </bottom>
      <diagonal/>
    </border>
    <border>
      <left/>
      <right style="thick">
        <color indexed="64"/>
      </right>
      <top style="thin">
        <color rgb="FF000000"/>
      </top>
      <bottom style="thin">
        <color rgb="FF000000"/>
      </bottom>
      <diagonal/>
    </border>
    <border>
      <left style="thick">
        <color indexed="64"/>
      </left>
      <right style="thin">
        <color indexed="64"/>
      </right>
      <top/>
      <bottom style="thin">
        <color indexed="64"/>
      </bottom>
      <diagonal/>
    </border>
    <border>
      <left/>
      <right style="thick">
        <color indexed="64"/>
      </right>
      <top style="thin">
        <color rgb="FF000000"/>
      </top>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s>
  <cellStyleXfs count="6">
    <xf numFmtId="0" fontId="0" fillId="0" borderId="0"/>
    <xf numFmtId="9" fontId="12" fillId="0" borderId="0" applyFont="0" applyFill="0" applyBorder="0" applyAlignment="0" applyProtection="0"/>
    <xf numFmtId="43" fontId="12" fillId="0" borderId="0" applyFont="0" applyFill="0" applyBorder="0" applyAlignment="0" applyProtection="0"/>
    <xf numFmtId="0" fontId="13" fillId="0" borderId="0"/>
    <xf numFmtId="0" fontId="12" fillId="0" borderId="0"/>
    <xf numFmtId="0" fontId="19" fillId="0" borderId="0" applyNumberFormat="0" applyFill="0" applyBorder="0" applyAlignment="0" applyProtection="0"/>
  </cellStyleXfs>
  <cellXfs count="447">
    <xf numFmtId="0" fontId="0" fillId="0" borderId="0" xfId="0"/>
    <xf numFmtId="0" fontId="1" fillId="0" borderId="0" xfId="0" applyFont="1" applyAlignment="1">
      <alignment wrapText="1"/>
    </xf>
    <xf numFmtId="0" fontId="3" fillId="0" borderId="0" xfId="0" applyFont="1" applyAlignment="1">
      <alignment wrapText="1"/>
    </xf>
    <xf numFmtId="0" fontId="1" fillId="0" borderId="0" xfId="0" applyFont="1"/>
    <xf numFmtId="0" fontId="3" fillId="0" borderId="0" xfId="0" applyFont="1"/>
    <xf numFmtId="0" fontId="1" fillId="0" borderId="0" xfId="0" applyFont="1" applyAlignment="1">
      <alignment horizontal="left" vertical="center" wrapText="1"/>
    </xf>
    <xf numFmtId="0" fontId="3" fillId="0" borderId="1" xfId="0" applyFont="1" applyBorder="1" applyAlignment="1">
      <alignment wrapText="1"/>
    </xf>
    <xf numFmtId="0" fontId="1" fillId="0" borderId="1" xfId="0" applyFont="1" applyBorder="1" applyAlignment="1">
      <alignment horizontal="left" vertical="center" wrapText="1"/>
    </xf>
    <xf numFmtId="0" fontId="1" fillId="2" borderId="1" xfId="0" applyFont="1" applyFill="1" applyBorder="1"/>
    <xf numFmtId="0" fontId="1" fillId="2" borderId="1" xfId="0" applyFont="1" applyFill="1" applyBorder="1" applyAlignment="1">
      <alignment vertical="center"/>
    </xf>
    <xf numFmtId="0" fontId="1" fillId="0" borderId="0" xfId="0" applyFont="1" applyAlignment="1">
      <alignment vertical="top"/>
    </xf>
    <xf numFmtId="0" fontId="1" fillId="3" borderId="0" xfId="0" applyFont="1" applyFill="1" applyAlignment="1">
      <alignment wrapText="1"/>
    </xf>
    <xf numFmtId="0" fontId="1" fillId="3" borderId="0" xfId="0" applyFont="1" applyFill="1"/>
    <xf numFmtId="0" fontId="1" fillId="0" borderId="1" xfId="0" applyFont="1" applyBorder="1" applyAlignment="1">
      <alignment vertical="center"/>
    </xf>
    <xf numFmtId="0" fontId="1" fillId="0" borderId="1" xfId="0" applyFont="1" applyBorder="1" applyAlignment="1">
      <alignment horizontal="left" vertical="top" wrapText="1"/>
    </xf>
    <xf numFmtId="0" fontId="4" fillId="0" borderId="1" xfId="0" applyFont="1" applyBorder="1" applyAlignment="1">
      <alignment vertical="center" wrapText="1"/>
    </xf>
    <xf numFmtId="0" fontId="1" fillId="0" borderId="0" xfId="0" applyFont="1" applyAlignment="1">
      <alignment vertical="top" wrapText="1"/>
    </xf>
    <xf numFmtId="0" fontId="3" fillId="0" borderId="1" xfId="0" applyFont="1" applyBorder="1" applyAlignment="1">
      <alignment vertical="center" wrapText="1"/>
    </xf>
    <xf numFmtId="0" fontId="1" fillId="0" borderId="1" xfId="0" applyFont="1" applyBorder="1" applyAlignment="1">
      <alignment wrapText="1"/>
    </xf>
    <xf numFmtId="0" fontId="3" fillId="0" borderId="0" xfId="0" applyFont="1" applyAlignment="1">
      <alignment vertical="top" wrapText="1"/>
    </xf>
    <xf numFmtId="0" fontId="9" fillId="0" borderId="0" xfId="0" applyFont="1" applyAlignment="1">
      <alignment vertical="center"/>
    </xf>
    <xf numFmtId="0" fontId="8" fillId="0" borderId="0" xfId="0" applyFont="1"/>
    <xf numFmtId="0" fontId="3" fillId="0" borderId="11" xfId="0" applyFont="1" applyBorder="1" applyAlignment="1">
      <alignment wrapText="1"/>
    </xf>
    <xf numFmtId="0" fontId="6" fillId="4" borderId="0" xfId="0" applyFont="1" applyFill="1"/>
    <xf numFmtId="0" fontId="1" fillId="4" borderId="0" xfId="0" applyFont="1" applyFill="1"/>
    <xf numFmtId="0" fontId="2" fillId="0" borderId="0" xfId="0" applyFont="1" applyAlignment="1">
      <alignment wrapText="1"/>
    </xf>
    <xf numFmtId="0" fontId="6" fillId="6" borderId="0" xfId="0" applyFont="1" applyFill="1"/>
    <xf numFmtId="0" fontId="1" fillId="6" borderId="0" xfId="0" applyFont="1" applyFill="1"/>
    <xf numFmtId="0" fontId="1" fillId="6" borderId="0" xfId="0" applyFont="1" applyFill="1" applyAlignment="1">
      <alignment wrapText="1"/>
    </xf>
    <xf numFmtId="0" fontId="3" fillId="6" borderId="0" xfId="0" applyFont="1" applyFill="1"/>
    <xf numFmtId="0" fontId="7" fillId="6" borderId="0" xfId="0" applyFont="1" applyFill="1"/>
    <xf numFmtId="0" fontId="8" fillId="6" borderId="0" xfId="0" applyFont="1" applyFill="1" applyAlignment="1">
      <alignment wrapText="1"/>
    </xf>
    <xf numFmtId="0" fontId="1" fillId="5" borderId="2" xfId="0" applyFont="1" applyFill="1" applyBorder="1"/>
    <xf numFmtId="0" fontId="3" fillId="0" borderId="10" xfId="0" applyFont="1" applyBorder="1"/>
    <xf numFmtId="0" fontId="3" fillId="0" borderId="13" xfId="0" applyFont="1" applyBorder="1" applyAlignment="1">
      <alignment horizontal="center"/>
    </xf>
    <xf numFmtId="0" fontId="1" fillId="5" borderId="16" xfId="0" applyFont="1" applyFill="1" applyBorder="1"/>
    <xf numFmtId="0" fontId="1" fillId="0" borderId="1" xfId="0" applyFont="1" applyBorder="1" applyAlignment="1">
      <alignment vertical="top" wrapText="1"/>
    </xf>
    <xf numFmtId="0" fontId="1" fillId="0" borderId="2" xfId="0" applyFont="1" applyBorder="1" applyAlignment="1">
      <alignment vertical="center" wrapText="1"/>
    </xf>
    <xf numFmtId="0" fontId="3" fillId="0" borderId="7" xfId="0" applyFont="1" applyBorder="1" applyAlignment="1">
      <alignment horizontal="center"/>
    </xf>
    <xf numFmtId="0" fontId="3" fillId="0" borderId="1" xfId="0" applyFont="1" applyBorder="1"/>
    <xf numFmtId="0" fontId="3" fillId="0" borderId="2" xfId="0" applyFont="1" applyBorder="1" applyAlignment="1">
      <alignment horizontal="center"/>
    </xf>
    <xf numFmtId="0" fontId="1" fillId="2" borderId="2" xfId="0" applyFont="1" applyFill="1" applyBorder="1" applyAlignment="1">
      <alignment vertical="center"/>
    </xf>
    <xf numFmtId="0" fontId="1" fillId="0" borderId="1" xfId="0" applyFont="1" applyBorder="1" applyAlignment="1">
      <alignment vertical="center" wrapText="1"/>
    </xf>
    <xf numFmtId="0" fontId="3" fillId="0" borderId="1" xfId="0" applyFont="1" applyBorder="1" applyAlignment="1">
      <alignment horizontal="center"/>
    </xf>
    <xf numFmtId="0" fontId="1" fillId="0" borderId="12" xfId="0" applyFont="1" applyBorder="1" applyAlignment="1">
      <alignment vertical="top" wrapText="1"/>
    </xf>
    <xf numFmtId="0" fontId="1" fillId="0" borderId="0" xfId="0" applyFont="1" applyAlignment="1">
      <alignment horizontal="left" vertical="center"/>
    </xf>
    <xf numFmtId="0" fontId="1" fillId="0" borderId="0" xfId="0" applyFont="1" applyAlignment="1">
      <alignment vertical="center"/>
    </xf>
    <xf numFmtId="0" fontId="1" fillId="0" borderId="1" xfId="0" applyFont="1" applyBorder="1"/>
    <xf numFmtId="0" fontId="15" fillId="0" borderId="0" xfId="0" applyFont="1"/>
    <xf numFmtId="0" fontId="3" fillId="0" borderId="0" xfId="0" applyFont="1" applyAlignment="1">
      <alignment horizontal="left" vertical="center" wrapText="1"/>
    </xf>
    <xf numFmtId="0" fontId="17" fillId="0" borderId="0" xfId="4" applyFont="1" applyAlignment="1">
      <alignment vertical="top" wrapText="1"/>
    </xf>
    <xf numFmtId="0" fontId="3" fillId="0" borderId="1" xfId="3" applyFont="1" applyBorder="1"/>
    <xf numFmtId="0" fontId="1" fillId="0" borderId="10" xfId="0" applyFont="1" applyBorder="1"/>
    <xf numFmtId="0" fontId="1" fillId="0" borderId="36" xfId="0" applyFont="1" applyBorder="1"/>
    <xf numFmtId="0" fontId="1" fillId="0" borderId="38" xfId="0" applyFont="1" applyBorder="1"/>
    <xf numFmtId="0" fontId="1" fillId="0" borderId="39" xfId="0" applyFont="1" applyBorder="1"/>
    <xf numFmtId="0" fontId="1" fillId="0" borderId="40" xfId="0" applyFont="1" applyBorder="1"/>
    <xf numFmtId="0" fontId="25" fillId="0" borderId="0" xfId="0" applyFont="1"/>
    <xf numFmtId="0" fontId="3" fillId="0" borderId="36" xfId="0" applyFont="1" applyBorder="1"/>
    <xf numFmtId="0" fontId="1" fillId="0" borderId="44" xfId="0" applyFont="1" applyBorder="1"/>
    <xf numFmtId="0" fontId="1" fillId="0" borderId="45" xfId="0" applyFont="1" applyBorder="1"/>
    <xf numFmtId="0" fontId="0" fillId="0" borderId="24" xfId="0" applyBorder="1"/>
    <xf numFmtId="0" fontId="3" fillId="0" borderId="36" xfId="0" applyFont="1" applyBorder="1" applyAlignment="1">
      <alignment vertical="center" wrapText="1"/>
    </xf>
    <xf numFmtId="0" fontId="1" fillId="0" borderId="37" xfId="0" applyFont="1" applyBorder="1" applyAlignment="1">
      <alignment vertical="top" wrapText="1"/>
    </xf>
    <xf numFmtId="0" fontId="34" fillId="9" borderId="0" xfId="0" applyFont="1" applyFill="1"/>
    <xf numFmtId="0" fontId="0" fillId="9" borderId="0" xfId="0" applyFill="1"/>
    <xf numFmtId="0" fontId="34" fillId="10" borderId="0" xfId="0" applyFont="1" applyFill="1"/>
    <xf numFmtId="0" fontId="0" fillId="10" borderId="0" xfId="0" applyFill="1"/>
    <xf numFmtId="0" fontId="34" fillId="11" borderId="0" xfId="0" applyFont="1" applyFill="1"/>
    <xf numFmtId="0" fontId="0" fillId="11" borderId="0" xfId="0" applyFill="1"/>
    <xf numFmtId="0" fontId="1" fillId="0" borderId="36" xfId="0" applyFont="1" applyBorder="1" applyAlignment="1">
      <alignment vertical="center" wrapText="1"/>
    </xf>
    <xf numFmtId="0" fontId="1" fillId="0" borderId="38" xfId="0" applyFont="1" applyBorder="1" applyAlignment="1">
      <alignment vertical="center" wrapText="1"/>
    </xf>
    <xf numFmtId="0" fontId="3" fillId="0" borderId="56" xfId="0" applyFont="1" applyBorder="1" applyAlignment="1">
      <alignment wrapText="1"/>
    </xf>
    <xf numFmtId="0" fontId="35" fillId="0" borderId="0" xfId="0" applyFont="1"/>
    <xf numFmtId="0" fontId="42" fillId="2" borderId="59" xfId="0" applyFont="1" applyFill="1" applyBorder="1" applyProtection="1">
      <protection locked="0"/>
    </xf>
    <xf numFmtId="0" fontId="42" fillId="2" borderId="61" xfId="0" applyFont="1" applyFill="1" applyBorder="1" applyProtection="1">
      <protection locked="0"/>
    </xf>
    <xf numFmtId="0" fontId="42" fillId="2" borderId="63" xfId="0" applyFont="1" applyFill="1" applyBorder="1" applyProtection="1">
      <protection locked="0"/>
    </xf>
    <xf numFmtId="0" fontId="42" fillId="2" borderId="65" xfId="0" applyFont="1" applyFill="1" applyBorder="1" applyProtection="1">
      <protection locked="0"/>
    </xf>
    <xf numFmtId="0" fontId="27" fillId="0" borderId="0" xfId="0" applyFont="1"/>
    <xf numFmtId="3" fontId="26" fillId="2" borderId="10" xfId="0" applyNumberFormat="1" applyFont="1" applyFill="1" applyBorder="1" applyAlignment="1" applyProtection="1">
      <alignment horizontal="center" vertical="center"/>
      <protection locked="0"/>
    </xf>
    <xf numFmtId="2" fontId="1" fillId="2" borderId="1" xfId="0" applyNumberFormat="1" applyFont="1" applyFill="1" applyBorder="1" applyAlignment="1" applyProtection="1">
      <alignment vertical="center"/>
      <protection locked="0"/>
    </xf>
    <xf numFmtId="2" fontId="1" fillId="2" borderId="1" xfId="0" applyNumberFormat="1" applyFont="1" applyFill="1" applyBorder="1" applyProtection="1">
      <protection locked="0"/>
    </xf>
    <xf numFmtId="0" fontId="29" fillId="0" borderId="68" xfId="0" applyFont="1" applyBorder="1" applyAlignment="1">
      <alignment horizontal="center" vertical="center" wrapText="1"/>
    </xf>
    <xf numFmtId="0" fontId="51" fillId="0" borderId="0" xfId="0" applyFont="1"/>
    <xf numFmtId="43" fontId="4" fillId="0" borderId="1" xfId="2" applyFont="1" applyFill="1" applyBorder="1" applyAlignment="1">
      <alignment vertical="center"/>
    </xf>
    <xf numFmtId="0" fontId="4" fillId="0" borderId="1" xfId="0" applyFont="1" applyBorder="1" applyAlignment="1">
      <alignment vertical="center"/>
    </xf>
    <xf numFmtId="0" fontId="3" fillId="0" borderId="37" xfId="3" applyFont="1" applyBorder="1"/>
    <xf numFmtId="0" fontId="1" fillId="0" borderId="40" xfId="0" applyFont="1" applyBorder="1" applyAlignment="1">
      <alignment vertical="top" wrapText="1"/>
    </xf>
    <xf numFmtId="0" fontId="4" fillId="0" borderId="39" xfId="0" applyFont="1" applyBorder="1" applyAlignment="1">
      <alignment vertical="center" wrapText="1"/>
    </xf>
    <xf numFmtId="43" fontId="4" fillId="0" borderId="39" xfId="2" applyFont="1" applyFill="1" applyBorder="1" applyAlignment="1">
      <alignment vertical="center"/>
    </xf>
    <xf numFmtId="0" fontId="4" fillId="0" borderId="39" xfId="0" applyFont="1" applyBorder="1" applyAlignment="1">
      <alignment vertical="center"/>
    </xf>
    <xf numFmtId="4" fontId="1" fillId="9" borderId="2" xfId="0" applyNumberFormat="1" applyFont="1" applyFill="1" applyBorder="1" applyAlignment="1">
      <alignment horizontal="center" vertical="center"/>
    </xf>
    <xf numFmtId="2" fontId="1" fillId="9" borderId="2" xfId="1" applyNumberFormat="1" applyFont="1" applyFill="1" applyBorder="1" applyAlignment="1">
      <alignment horizontal="center" vertical="center"/>
    </xf>
    <xf numFmtId="164" fontId="1" fillId="9" borderId="2" xfId="1" applyNumberFormat="1" applyFont="1" applyFill="1" applyBorder="1" applyAlignment="1">
      <alignment horizontal="center" vertical="center"/>
    </xf>
    <xf numFmtId="10" fontId="1" fillId="9" borderId="2" xfId="1" applyNumberFormat="1" applyFont="1" applyFill="1" applyBorder="1" applyAlignment="1">
      <alignment horizontal="center" vertical="center" wrapText="1"/>
    </xf>
    <xf numFmtId="167" fontId="1" fillId="9" borderId="47" xfId="1" applyNumberFormat="1" applyFont="1" applyFill="1" applyBorder="1" applyAlignment="1">
      <alignment horizontal="center" vertical="center"/>
    </xf>
    <xf numFmtId="0" fontId="0" fillId="0" borderId="41" xfId="0" applyBorder="1"/>
    <xf numFmtId="0" fontId="3" fillId="0" borderId="42" xfId="0" applyFont="1" applyBorder="1"/>
    <xf numFmtId="0" fontId="3" fillId="0" borderId="43" xfId="0" applyFont="1" applyBorder="1" applyAlignment="1">
      <alignment wrapText="1"/>
    </xf>
    <xf numFmtId="0" fontId="14" fillId="0" borderId="36" xfId="0" applyFont="1" applyBorder="1" applyAlignment="1">
      <alignment vertical="center" wrapText="1"/>
    </xf>
    <xf numFmtId="0" fontId="3" fillId="14" borderId="36" xfId="0" applyFont="1" applyFill="1" applyBorder="1" applyAlignment="1">
      <alignment vertical="center" wrapText="1"/>
    </xf>
    <xf numFmtId="0" fontId="3" fillId="14" borderId="38" xfId="0" applyFont="1" applyFill="1" applyBorder="1" applyAlignment="1">
      <alignment vertical="center" wrapText="1"/>
    </xf>
    <xf numFmtId="0" fontId="18" fillId="0" borderId="0" xfId="0" applyFont="1"/>
    <xf numFmtId="3" fontId="26" fillId="2" borderId="73" xfId="0" applyNumberFormat="1" applyFont="1" applyFill="1" applyBorder="1" applyAlignment="1" applyProtection="1">
      <alignment horizontal="center" vertical="center"/>
      <protection locked="0"/>
    </xf>
    <xf numFmtId="0" fontId="0" fillId="0" borderId="0" xfId="0" applyAlignment="1">
      <alignment wrapText="1"/>
    </xf>
    <xf numFmtId="4" fontId="1" fillId="9" borderId="73" xfId="0" applyNumberFormat="1" applyFont="1" applyFill="1" applyBorder="1" applyAlignment="1">
      <alignment horizontal="center" vertical="center"/>
    </xf>
    <xf numFmtId="2" fontId="1" fillId="16" borderId="73" xfId="0" applyNumberFormat="1" applyFont="1" applyFill="1" applyBorder="1" applyProtection="1">
      <protection locked="0"/>
    </xf>
    <xf numFmtId="166" fontId="1" fillId="17" borderId="73" xfId="0" applyNumberFormat="1" applyFont="1" applyFill="1" applyBorder="1" applyAlignment="1" applyProtection="1">
      <alignment horizontal="center" vertical="center"/>
      <protection locked="0"/>
    </xf>
    <xf numFmtId="0" fontId="0" fillId="18" borderId="75" xfId="0" applyFill="1" applyBorder="1"/>
    <xf numFmtId="2" fontId="1" fillId="18" borderId="1" xfId="0" applyNumberFormat="1" applyFont="1" applyFill="1" applyBorder="1" applyProtection="1">
      <protection locked="0"/>
    </xf>
    <xf numFmtId="2" fontId="1" fillId="16" borderId="1" xfId="0" applyNumberFormat="1" applyFont="1" applyFill="1" applyBorder="1" applyProtection="1">
      <protection locked="0"/>
    </xf>
    <xf numFmtId="166" fontId="1" fillId="17" borderId="1" xfId="0" applyNumberFormat="1" applyFont="1" applyFill="1" applyBorder="1" applyAlignment="1" applyProtection="1">
      <alignment horizontal="center" vertical="center"/>
      <protection locked="0"/>
    </xf>
    <xf numFmtId="165" fontId="1" fillId="17" borderId="1" xfId="0" applyNumberFormat="1" applyFont="1" applyFill="1" applyBorder="1" applyAlignment="1" applyProtection="1">
      <alignment horizontal="center" vertical="center"/>
      <protection locked="0"/>
    </xf>
    <xf numFmtId="164" fontId="1" fillId="17" borderId="1" xfId="1" applyNumberFormat="1" applyFont="1" applyFill="1" applyBorder="1" applyAlignment="1" applyProtection="1">
      <alignment horizontal="center" vertical="center"/>
      <protection locked="0"/>
    </xf>
    <xf numFmtId="2" fontId="1" fillId="16" borderId="10" xfId="0" applyNumberFormat="1" applyFont="1" applyFill="1" applyBorder="1" applyProtection="1">
      <protection locked="0"/>
    </xf>
    <xf numFmtId="2" fontId="1" fillId="16" borderId="39" xfId="0" applyNumberFormat="1" applyFont="1" applyFill="1" applyBorder="1" applyProtection="1">
      <protection locked="0"/>
    </xf>
    <xf numFmtId="0" fontId="28" fillId="19" borderId="0" xfId="0" applyFont="1" applyFill="1"/>
    <xf numFmtId="0" fontId="0" fillId="19" borderId="0" xfId="0" applyFill="1"/>
    <xf numFmtId="0" fontId="8" fillId="19" borderId="44" xfId="0" applyFont="1" applyFill="1" applyBorder="1"/>
    <xf numFmtId="0" fontId="8" fillId="19" borderId="10" xfId="0" applyFont="1" applyFill="1" applyBorder="1"/>
    <xf numFmtId="0" fontId="8" fillId="19" borderId="45" xfId="0" applyFont="1" applyFill="1" applyBorder="1"/>
    <xf numFmtId="0" fontId="8" fillId="19" borderId="36" xfId="0" applyFont="1" applyFill="1" applyBorder="1"/>
    <xf numFmtId="0" fontId="30" fillId="19" borderId="1" xfId="0" applyFont="1" applyFill="1" applyBorder="1"/>
    <xf numFmtId="0" fontId="30" fillId="19" borderId="1" xfId="3" applyFont="1" applyFill="1" applyBorder="1"/>
    <xf numFmtId="0" fontId="8" fillId="19" borderId="1" xfId="0" applyFont="1" applyFill="1" applyBorder="1"/>
    <xf numFmtId="0" fontId="30" fillId="19" borderId="37" xfId="3" applyFont="1" applyFill="1" applyBorder="1"/>
    <xf numFmtId="0" fontId="8" fillId="19" borderId="38" xfId="0" applyFont="1" applyFill="1" applyBorder="1"/>
    <xf numFmtId="0" fontId="8" fillId="19" borderId="39" xfId="0" applyFont="1" applyFill="1" applyBorder="1"/>
    <xf numFmtId="0" fontId="8" fillId="19" borderId="40" xfId="0" applyFont="1" applyFill="1" applyBorder="1"/>
    <xf numFmtId="0" fontId="30" fillId="19" borderId="36" xfId="0" applyFont="1" applyFill="1" applyBorder="1"/>
    <xf numFmtId="0" fontId="30" fillId="19" borderId="1" xfId="0" applyFont="1" applyFill="1" applyBorder="1" applyAlignment="1">
      <alignment horizontal="center"/>
    </xf>
    <xf numFmtId="0" fontId="8" fillId="19" borderId="1" xfId="0" applyFont="1" applyFill="1" applyBorder="1" applyAlignment="1">
      <alignment vertical="center"/>
    </xf>
    <xf numFmtId="43" fontId="8" fillId="19" borderId="1" xfId="2" applyFont="1" applyFill="1" applyBorder="1" applyAlignment="1">
      <alignment vertical="center"/>
    </xf>
    <xf numFmtId="0" fontId="8" fillId="19" borderId="1" xfId="0" applyFont="1" applyFill="1" applyBorder="1" applyAlignment="1">
      <alignment vertical="center" wrapText="1"/>
    </xf>
    <xf numFmtId="0" fontId="57" fillId="19" borderId="44" xfId="0" applyFont="1" applyFill="1" applyBorder="1"/>
    <xf numFmtId="0" fontId="57" fillId="19" borderId="10" xfId="0" applyFont="1" applyFill="1" applyBorder="1"/>
    <xf numFmtId="0" fontId="57" fillId="19" borderId="45" xfId="0" applyFont="1" applyFill="1" applyBorder="1"/>
    <xf numFmtId="0" fontId="57" fillId="19" borderId="36" xfId="0" applyFont="1" applyFill="1" applyBorder="1"/>
    <xf numFmtId="0" fontId="58" fillId="19" borderId="1" xfId="0" applyFont="1" applyFill="1" applyBorder="1"/>
    <xf numFmtId="0" fontId="58" fillId="19" borderId="1" xfId="3" applyFont="1" applyFill="1" applyBorder="1"/>
    <xf numFmtId="0" fontId="57" fillId="19" borderId="1" xfId="0" applyFont="1" applyFill="1" applyBorder="1"/>
    <xf numFmtId="0" fontId="58" fillId="19" borderId="37" xfId="3" applyFont="1" applyFill="1" applyBorder="1"/>
    <xf numFmtId="0" fontId="57" fillId="19" borderId="38" xfId="0" applyFont="1" applyFill="1" applyBorder="1"/>
    <xf numFmtId="0" fontId="57" fillId="19" borderId="39" xfId="0" applyFont="1" applyFill="1" applyBorder="1"/>
    <xf numFmtId="0" fontId="57" fillId="19" borderId="40" xfId="0" applyFont="1" applyFill="1" applyBorder="1"/>
    <xf numFmtId="0" fontId="58" fillId="19" borderId="36" xfId="0" applyFont="1" applyFill="1" applyBorder="1"/>
    <xf numFmtId="0" fontId="58" fillId="19" borderId="1" xfId="0" applyFont="1" applyFill="1" applyBorder="1" applyAlignment="1">
      <alignment horizontal="center"/>
    </xf>
    <xf numFmtId="0" fontId="57" fillId="19" borderId="1" xfId="0" applyFont="1" applyFill="1" applyBorder="1" applyAlignment="1">
      <alignment vertical="center"/>
    </xf>
    <xf numFmtId="43" fontId="57" fillId="19" borderId="1" xfId="2" applyFont="1" applyFill="1" applyBorder="1" applyAlignment="1">
      <alignment vertical="center"/>
    </xf>
    <xf numFmtId="0" fontId="57" fillId="19" borderId="1" xfId="0" applyFont="1" applyFill="1" applyBorder="1" applyAlignment="1">
      <alignment vertical="center" wrapText="1"/>
    </xf>
    <xf numFmtId="0" fontId="57" fillId="19" borderId="39" xfId="0" applyFont="1" applyFill="1" applyBorder="1" applyAlignment="1">
      <alignment vertical="center" wrapText="1"/>
    </xf>
    <xf numFmtId="43" fontId="57" fillId="19" borderId="39" xfId="2" applyFont="1" applyFill="1" applyBorder="1" applyAlignment="1">
      <alignment vertical="center"/>
    </xf>
    <xf numFmtId="0" fontId="57" fillId="19" borderId="39" xfId="0" applyFont="1" applyFill="1" applyBorder="1" applyAlignment="1">
      <alignment vertical="center"/>
    </xf>
    <xf numFmtId="0" fontId="4" fillId="0" borderId="37" xfId="0" applyFont="1" applyBorder="1" applyAlignment="1">
      <alignment vertical="top" wrapText="1"/>
    </xf>
    <xf numFmtId="0" fontId="4" fillId="0" borderId="1" xfId="0" applyFont="1" applyBorder="1" applyAlignment="1">
      <alignment vertical="top" wrapText="1"/>
    </xf>
    <xf numFmtId="0" fontId="1" fillId="0" borderId="39" xfId="0" applyFont="1" applyBorder="1" applyAlignment="1">
      <alignment vertical="top" wrapText="1"/>
    </xf>
    <xf numFmtId="0" fontId="1" fillId="0" borderId="37" xfId="0" applyFont="1" applyBorder="1" applyAlignment="1">
      <alignment vertical="center" wrapText="1"/>
    </xf>
    <xf numFmtId="0" fontId="1" fillId="0" borderId="40" xfId="0" applyFont="1" applyBorder="1" applyAlignment="1">
      <alignment vertical="center" wrapText="1"/>
    </xf>
    <xf numFmtId="0" fontId="36" fillId="9" borderId="20" xfId="0" applyFont="1" applyFill="1" applyBorder="1"/>
    <xf numFmtId="0" fontId="0" fillId="9" borderId="22" xfId="0" applyFill="1" applyBorder="1"/>
    <xf numFmtId="0" fontId="39" fillId="9" borderId="36" xfId="0" applyFont="1" applyFill="1" applyBorder="1" applyAlignment="1">
      <alignment horizontal="left" vertical="center"/>
    </xf>
    <xf numFmtId="167" fontId="39" fillId="9" borderId="37" xfId="0" applyNumberFormat="1" applyFont="1" applyFill="1" applyBorder="1" applyAlignment="1">
      <alignment horizontal="center" vertical="center"/>
    </xf>
    <xf numFmtId="0" fontId="40" fillId="0" borderId="0" xfId="0" applyFont="1" applyAlignment="1">
      <alignment wrapText="1"/>
    </xf>
    <xf numFmtId="0" fontId="41" fillId="0" borderId="58" xfId="0" applyFont="1" applyBorder="1"/>
    <xf numFmtId="0" fontId="43" fillId="9" borderId="23" xfId="0" applyFont="1" applyFill="1" applyBorder="1" applyAlignment="1">
      <alignment horizontal="center" vertical="center" wrapText="1"/>
    </xf>
    <xf numFmtId="0" fontId="31" fillId="0" borderId="29" xfId="0" applyFont="1" applyBorder="1" applyAlignment="1">
      <alignment horizontal="center" vertical="center" wrapText="1"/>
    </xf>
    <xf numFmtId="0" fontId="11" fillId="0" borderId="29" xfId="0" applyFont="1" applyBorder="1" applyAlignment="1">
      <alignment horizontal="center" vertical="center" wrapText="1"/>
    </xf>
    <xf numFmtId="0" fontId="30" fillId="15" borderId="60" xfId="0" applyFont="1" applyFill="1" applyBorder="1" applyAlignment="1">
      <alignment horizontal="center" vertical="center" wrapText="1"/>
    </xf>
    <xf numFmtId="0" fontId="10" fillId="0" borderId="0" xfId="0" applyFont="1" applyAlignment="1">
      <alignment horizontal="left" vertical="center" wrapText="1"/>
    </xf>
    <xf numFmtId="0" fontId="10" fillId="0" borderId="25" xfId="0" applyFont="1" applyBorder="1" applyAlignment="1">
      <alignment horizontal="left" vertical="center" wrapText="1"/>
    </xf>
    <xf numFmtId="0" fontId="6" fillId="3" borderId="0" xfId="0" applyFont="1" applyFill="1"/>
    <xf numFmtId="0" fontId="7" fillId="3" borderId="0" xfId="0" applyFont="1" applyFill="1"/>
    <xf numFmtId="0" fontId="8" fillId="3" borderId="0" xfId="0" applyFont="1" applyFill="1" applyAlignment="1">
      <alignment wrapText="1"/>
    </xf>
    <xf numFmtId="0" fontId="8" fillId="0" borderId="26" xfId="0" applyFont="1" applyBorder="1"/>
    <xf numFmtId="0" fontId="3" fillId="0" borderId="37" xfId="0" applyFont="1" applyBorder="1" applyAlignment="1">
      <alignment wrapText="1"/>
    </xf>
    <xf numFmtId="0" fontId="3" fillId="0" borderId="26" xfId="0" applyFont="1" applyBorder="1"/>
    <xf numFmtId="0" fontId="3" fillId="9" borderId="1" xfId="0" applyFont="1" applyFill="1" applyBorder="1" applyAlignment="1">
      <alignment horizontal="center"/>
    </xf>
    <xf numFmtId="0" fontId="3" fillId="9" borderId="2" xfId="0" applyFont="1" applyFill="1" applyBorder="1" applyAlignment="1">
      <alignment horizontal="center"/>
    </xf>
    <xf numFmtId="0" fontId="3" fillId="0" borderId="0" xfId="0" applyFont="1" applyAlignment="1">
      <alignment vertical="top"/>
    </xf>
    <xf numFmtId="0" fontId="1" fillId="0" borderId="27" xfId="0" applyFont="1" applyBorder="1"/>
    <xf numFmtId="4" fontId="1" fillId="0" borderId="0" xfId="0" applyNumberFormat="1" applyFont="1" applyAlignment="1">
      <alignment horizontal="center" wrapText="1"/>
    </xf>
    <xf numFmtId="0" fontId="4" fillId="0" borderId="36" xfId="0" applyFont="1" applyBorder="1" applyAlignment="1">
      <alignment vertical="center" wrapText="1"/>
    </xf>
    <xf numFmtId="0" fontId="19" fillId="0" borderId="11" xfId="5" applyBorder="1" applyAlignment="1" applyProtection="1">
      <alignment wrapText="1"/>
    </xf>
    <xf numFmtId="0" fontId="19" fillId="0" borderId="69" xfId="5" applyBorder="1" applyAlignment="1" applyProtection="1">
      <alignment wrapText="1"/>
    </xf>
    <xf numFmtId="0" fontId="19" fillId="0" borderId="1" xfId="5" applyBorder="1" applyAlignment="1" applyProtection="1">
      <alignment wrapText="1"/>
    </xf>
    <xf numFmtId="0" fontId="19" fillId="0" borderId="37" xfId="5" applyBorder="1" applyAlignment="1" applyProtection="1">
      <alignment wrapText="1"/>
    </xf>
    <xf numFmtId="4" fontId="1" fillId="0" borderId="0" xfId="0" applyNumberFormat="1" applyFont="1" applyAlignment="1">
      <alignment wrapText="1"/>
    </xf>
    <xf numFmtId="0" fontId="15" fillId="12" borderId="78" xfId="0" applyFont="1" applyFill="1" applyBorder="1" applyAlignment="1">
      <alignment horizontal="center" wrapText="1"/>
    </xf>
    <xf numFmtId="0" fontId="3" fillId="0" borderId="10" xfId="0" applyFont="1" applyBorder="1" applyAlignment="1">
      <alignment vertical="center" wrapText="1"/>
    </xf>
    <xf numFmtId="0" fontId="1" fillId="0" borderId="26" xfId="0" applyFont="1" applyBorder="1"/>
    <xf numFmtId="4" fontId="1" fillId="12" borderId="79" xfId="0" applyNumberFormat="1" applyFont="1" applyFill="1" applyBorder="1" applyAlignment="1">
      <alignment horizontal="center" wrapText="1"/>
    </xf>
    <xf numFmtId="0" fontId="1" fillId="0" borderId="24" xfId="0" applyFont="1" applyBorder="1"/>
    <xf numFmtId="0" fontId="3" fillId="3" borderId="0" xfId="0" applyFont="1" applyFill="1"/>
    <xf numFmtId="0" fontId="15" fillId="12" borderId="61" xfId="0" applyFont="1" applyFill="1" applyBorder="1" applyAlignment="1">
      <alignment horizontal="center" wrapText="1"/>
    </xf>
    <xf numFmtId="4" fontId="1" fillId="12" borderId="63" xfId="0" applyNumberFormat="1" applyFont="1" applyFill="1" applyBorder="1" applyAlignment="1">
      <alignment horizontal="center" wrapText="1"/>
    </xf>
    <xf numFmtId="0" fontId="1" fillId="0" borderId="25" xfId="0" applyFont="1" applyBorder="1" applyAlignment="1">
      <alignment wrapText="1"/>
    </xf>
    <xf numFmtId="0" fontId="6" fillId="3" borderId="26" xfId="0" applyFont="1" applyFill="1" applyBorder="1"/>
    <xf numFmtId="0" fontId="1" fillId="3" borderId="27" xfId="0" applyFont="1" applyFill="1" applyBorder="1" applyAlignment="1">
      <alignment wrapText="1"/>
    </xf>
    <xf numFmtId="0" fontId="3" fillId="0" borderId="36" xfId="0" applyFont="1" applyBorder="1" applyAlignment="1">
      <alignment wrapText="1"/>
    </xf>
    <xf numFmtId="0" fontId="15" fillId="0" borderId="37" xfId="0" applyFont="1" applyBorder="1" applyAlignment="1">
      <alignment wrapText="1"/>
    </xf>
    <xf numFmtId="4" fontId="1" fillId="9" borderId="1" xfId="0" applyNumberFormat="1" applyFont="1" applyFill="1" applyBorder="1" applyAlignment="1">
      <alignment horizontal="center" vertical="center"/>
    </xf>
    <xf numFmtId="0" fontId="1" fillId="0" borderId="1" xfId="0" applyFont="1" applyBorder="1" applyAlignment="1">
      <alignment horizontal="left" vertical="center"/>
    </xf>
    <xf numFmtId="0" fontId="3" fillId="0" borderId="38" xfId="0" applyFont="1" applyBorder="1" applyAlignment="1">
      <alignment wrapText="1"/>
    </xf>
    <xf numFmtId="4" fontId="1" fillId="9" borderId="39" xfId="0" applyNumberFormat="1" applyFont="1" applyFill="1" applyBorder="1" applyAlignment="1">
      <alignment horizontal="center" vertical="center"/>
    </xf>
    <xf numFmtId="0" fontId="1" fillId="0" borderId="29" xfId="0" applyFont="1" applyBorder="1"/>
    <xf numFmtId="0" fontId="1" fillId="0" borderId="30" xfId="0" applyFont="1" applyBorder="1" applyAlignment="1">
      <alignment wrapText="1"/>
    </xf>
    <xf numFmtId="4" fontId="1" fillId="12" borderId="65" xfId="0" applyNumberFormat="1" applyFont="1" applyFill="1" applyBorder="1" applyAlignment="1">
      <alignment horizontal="center" wrapText="1"/>
    </xf>
    <xf numFmtId="0" fontId="6" fillId="6" borderId="26" xfId="0" applyFont="1" applyFill="1" applyBorder="1"/>
    <xf numFmtId="0" fontId="1" fillId="3" borderId="25" xfId="0" applyFont="1" applyFill="1" applyBorder="1"/>
    <xf numFmtId="0" fontId="3" fillId="9" borderId="37" xfId="0" applyFont="1" applyFill="1" applyBorder="1" applyAlignment="1">
      <alignment horizontal="center"/>
    </xf>
    <xf numFmtId="4" fontId="1" fillId="9" borderId="40" xfId="0" applyNumberFormat="1" applyFont="1" applyFill="1" applyBorder="1" applyAlignment="1">
      <alignment horizontal="center" vertical="center"/>
    </xf>
    <xf numFmtId="0" fontId="0" fillId="0" borderId="25" xfId="0" applyBorder="1"/>
    <xf numFmtId="0" fontId="1" fillId="3" borderId="27" xfId="0" applyFont="1" applyFill="1" applyBorder="1"/>
    <xf numFmtId="0" fontId="3" fillId="0" borderId="37" xfId="0" applyFont="1" applyBorder="1"/>
    <xf numFmtId="0" fontId="1" fillId="0" borderId="0" xfId="0" applyFont="1" applyAlignment="1">
      <alignment vertical="center" wrapText="1"/>
    </xf>
    <xf numFmtId="0" fontId="1" fillId="8" borderId="63" xfId="0" applyFont="1" applyFill="1" applyBorder="1"/>
    <xf numFmtId="9" fontId="1" fillId="9" borderId="1" xfId="1" applyFont="1" applyFill="1" applyBorder="1" applyAlignment="1" applyProtection="1">
      <alignment horizontal="center" vertical="center"/>
    </xf>
    <xf numFmtId="3" fontId="1" fillId="9" borderId="1" xfId="0" applyNumberFormat="1" applyFont="1" applyFill="1" applyBorder="1" applyAlignment="1">
      <alignment horizontal="center" vertical="center"/>
    </xf>
    <xf numFmtId="0" fontId="3" fillId="0" borderId="38" xfId="0" applyFont="1" applyBorder="1" applyAlignment="1">
      <alignment vertical="center" wrapText="1"/>
    </xf>
    <xf numFmtId="0" fontId="1" fillId="0" borderId="24" xfId="0" applyFont="1" applyBorder="1" applyAlignment="1">
      <alignment vertical="top" wrapText="1"/>
    </xf>
    <xf numFmtId="4" fontId="1" fillId="12" borderId="58" xfId="0" applyNumberFormat="1" applyFont="1" applyFill="1" applyBorder="1" applyAlignment="1">
      <alignment horizontal="center" vertical="center" wrapText="1"/>
    </xf>
    <xf numFmtId="0" fontId="1" fillId="0" borderId="25" xfId="0" applyFont="1" applyBorder="1"/>
    <xf numFmtId="0" fontId="3" fillId="0" borderId="26" xfId="0" applyFont="1" applyBorder="1" applyAlignment="1">
      <alignment wrapText="1"/>
    </xf>
    <xf numFmtId="0" fontId="1" fillId="12" borderId="63" xfId="0" applyFont="1" applyFill="1" applyBorder="1"/>
    <xf numFmtId="0" fontId="1" fillId="0" borderId="51" xfId="0" applyFont="1" applyBorder="1" applyAlignment="1">
      <alignment vertical="center" wrapText="1"/>
    </xf>
    <xf numFmtId="167" fontId="1" fillId="9" borderId="12" xfId="1" applyNumberFormat="1" applyFont="1" applyFill="1" applyBorder="1" applyAlignment="1" applyProtection="1">
      <alignment horizontal="center" vertical="center" wrapText="1"/>
    </xf>
    <xf numFmtId="0" fontId="1" fillId="0" borderId="46" xfId="0" applyFont="1" applyBorder="1" applyAlignment="1">
      <alignment vertical="center" wrapText="1"/>
    </xf>
    <xf numFmtId="9" fontId="1" fillId="0" borderId="0" xfId="1" applyFont="1" applyAlignment="1" applyProtection="1">
      <alignment wrapText="1"/>
    </xf>
    <xf numFmtId="0" fontId="11" fillId="0" borderId="0" xfId="0" applyFont="1" applyAlignment="1">
      <alignment horizontal="left" vertical="center" wrapText="1"/>
    </xf>
    <xf numFmtId="0" fontId="3" fillId="14" borderId="38" xfId="0" applyFont="1" applyFill="1" applyBorder="1" applyAlignment="1">
      <alignment wrapText="1"/>
    </xf>
    <xf numFmtId="0" fontId="1" fillId="0" borderId="37" xfId="0" applyFont="1" applyBorder="1" applyAlignment="1">
      <alignment vertical="center"/>
    </xf>
    <xf numFmtId="0" fontId="1" fillId="0" borderId="40" xfId="0" applyFont="1" applyBorder="1" applyAlignment="1">
      <alignment vertical="center"/>
    </xf>
    <xf numFmtId="0" fontId="1" fillId="0" borderId="21" xfId="0" applyFont="1" applyBorder="1"/>
    <xf numFmtId="4" fontId="1" fillId="9" borderId="47" xfId="0" applyNumberFormat="1" applyFont="1" applyFill="1" applyBorder="1" applyAlignment="1">
      <alignment horizontal="center" vertical="center"/>
    </xf>
    <xf numFmtId="0" fontId="0" fillId="0" borderId="28" xfId="0" applyBorder="1"/>
    <xf numFmtId="0" fontId="0" fillId="0" borderId="58" xfId="0" applyBorder="1" applyAlignment="1">
      <alignment vertical="center" wrapText="1"/>
    </xf>
    <xf numFmtId="0" fontId="0" fillId="0" borderId="66" xfId="0" applyBorder="1" applyAlignment="1">
      <alignment vertical="center"/>
    </xf>
    <xf numFmtId="0" fontId="0" fillId="0" borderId="59" xfId="0" applyBorder="1" applyAlignment="1">
      <alignment vertical="center"/>
    </xf>
    <xf numFmtId="0" fontId="45" fillId="0" borderId="20" xfId="5" applyFont="1" applyFill="1" applyBorder="1" applyAlignment="1" applyProtection="1">
      <alignment horizontal="center" vertical="center"/>
      <protection locked="0"/>
    </xf>
    <xf numFmtId="0" fontId="45" fillId="0" borderId="22" xfId="5" applyFont="1" applyFill="1" applyBorder="1" applyAlignment="1" applyProtection="1">
      <alignment horizontal="center" vertical="center"/>
      <protection locked="0"/>
    </xf>
    <xf numFmtId="0" fontId="45" fillId="0" borderId="20" xfId="5" applyFont="1" applyFill="1" applyBorder="1" applyAlignment="1" applyProtection="1">
      <alignment horizontal="center" vertical="center" wrapText="1"/>
      <protection locked="0"/>
    </xf>
    <xf numFmtId="0" fontId="45" fillId="0" borderId="22" xfId="5" applyFont="1" applyFill="1" applyBorder="1" applyAlignment="1" applyProtection="1">
      <alignment horizontal="center" vertical="center" wrapText="1"/>
      <protection locked="0"/>
    </xf>
    <xf numFmtId="0" fontId="40" fillId="13" borderId="20" xfId="0" applyFont="1" applyFill="1" applyBorder="1" applyAlignment="1" applyProtection="1">
      <alignment horizontal="left" wrapText="1"/>
      <protection locked="0"/>
    </xf>
    <xf numFmtId="0" fontId="40" fillId="13" borderId="21" xfId="0" applyFont="1" applyFill="1" applyBorder="1" applyAlignment="1" applyProtection="1">
      <alignment horizontal="left" wrapText="1"/>
      <protection locked="0"/>
    </xf>
    <xf numFmtId="0" fontId="40" fillId="13" borderId="22" xfId="0" applyFont="1" applyFill="1" applyBorder="1" applyAlignment="1" applyProtection="1">
      <alignment horizontal="left" wrapText="1"/>
      <protection locked="0"/>
    </xf>
    <xf numFmtId="0" fontId="0" fillId="0" borderId="66" xfId="0" applyBorder="1" applyAlignment="1">
      <alignment vertical="center" wrapText="1"/>
    </xf>
    <xf numFmtId="0" fontId="0" fillId="0" borderId="59" xfId="0" applyBorder="1" applyAlignment="1">
      <alignment vertical="center" wrapText="1"/>
    </xf>
    <xf numFmtId="0" fontId="60" fillId="0" borderId="68" xfId="0" applyFont="1" applyBorder="1" applyAlignment="1">
      <alignment vertical="center" wrapText="1"/>
    </xf>
    <xf numFmtId="0" fontId="0" fillId="0" borderId="68" xfId="0" applyBorder="1" applyAlignment="1">
      <alignment vertical="center" wrapText="1"/>
    </xf>
    <xf numFmtId="0" fontId="24" fillId="7" borderId="23" xfId="0" applyFont="1" applyFill="1" applyBorder="1" applyAlignment="1">
      <alignment vertical="top" wrapText="1"/>
    </xf>
    <xf numFmtId="0" fontId="24" fillId="7" borderId="24" xfId="0" applyFont="1" applyFill="1" applyBorder="1" applyAlignment="1">
      <alignment vertical="top" wrapText="1"/>
    </xf>
    <xf numFmtId="0" fontId="24" fillId="7" borderId="25" xfId="0" applyFont="1" applyFill="1" applyBorder="1" applyAlignment="1">
      <alignment vertical="top" wrapText="1"/>
    </xf>
    <xf numFmtId="0" fontId="1" fillId="0" borderId="26" xfId="0" applyFont="1" applyBorder="1" applyAlignment="1">
      <alignment vertical="top" wrapText="1"/>
    </xf>
    <xf numFmtId="0" fontId="1" fillId="0" borderId="0" xfId="0" applyFont="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22" fillId="3" borderId="0" xfId="0" applyFont="1" applyFill="1"/>
    <xf numFmtId="0" fontId="50" fillId="0" borderId="20" xfId="0" applyFont="1" applyBorder="1" applyAlignment="1">
      <alignment horizontal="center" wrapText="1"/>
    </xf>
    <xf numFmtId="0" fontId="50" fillId="0" borderId="21" xfId="0" applyFont="1" applyBorder="1" applyAlignment="1">
      <alignment horizontal="center" wrapText="1"/>
    </xf>
    <xf numFmtId="0" fontId="50" fillId="0" borderId="22" xfId="0" applyFont="1" applyBorder="1" applyAlignment="1">
      <alignment horizontal="center" wrapText="1"/>
    </xf>
    <xf numFmtId="0" fontId="15" fillId="0" borderId="0" xfId="0" applyFont="1" applyAlignment="1">
      <alignment wrapText="1"/>
    </xf>
    <xf numFmtId="0" fontId="16" fillId="0" borderId="0" xfId="0" applyFont="1" applyAlignment="1">
      <alignment wrapText="1"/>
    </xf>
    <xf numFmtId="0" fontId="23" fillId="0" borderId="23" xfId="0" applyFont="1" applyBorder="1" applyAlignment="1">
      <alignment horizontal="center" vertical="top" wrapText="1"/>
    </xf>
    <xf numFmtId="0" fontId="23" fillId="0" borderId="24" xfId="0" applyFont="1" applyBorder="1" applyAlignment="1">
      <alignment horizontal="center" vertical="top" wrapText="1"/>
    </xf>
    <xf numFmtId="0" fontId="23" fillId="0" borderId="25" xfId="0" applyFont="1" applyBorder="1" applyAlignment="1">
      <alignment horizontal="center" vertical="top" wrapText="1"/>
    </xf>
    <xf numFmtId="0" fontId="1" fillId="0" borderId="20" xfId="0" applyFont="1" applyBorder="1" applyAlignment="1">
      <alignment horizontal="left" wrapText="1"/>
    </xf>
    <xf numFmtId="0" fontId="1" fillId="0" borderId="21" xfId="0" applyFont="1" applyBorder="1" applyAlignment="1">
      <alignment horizontal="left" wrapText="1"/>
    </xf>
    <xf numFmtId="0" fontId="1" fillId="0" borderId="22" xfId="0" applyFont="1" applyBorder="1" applyAlignment="1">
      <alignment horizontal="left" wrapText="1"/>
    </xf>
    <xf numFmtId="0" fontId="0" fillId="0" borderId="76" xfId="0" applyBorder="1" applyAlignment="1">
      <alignment horizontal="left" wrapText="1"/>
    </xf>
    <xf numFmtId="0" fontId="0" fillId="0" borderId="77" xfId="0" applyBorder="1" applyAlignment="1">
      <alignment horizontal="left" wrapText="1"/>
    </xf>
    <xf numFmtId="0" fontId="18" fillId="3" borderId="70" xfId="0" applyFont="1" applyFill="1" applyBorder="1" applyAlignment="1">
      <alignment horizontal="left"/>
    </xf>
    <xf numFmtId="0" fontId="18" fillId="3" borderId="71" xfId="0" applyFont="1" applyFill="1" applyBorder="1" applyAlignment="1">
      <alignment horizontal="left"/>
    </xf>
    <xf numFmtId="0" fontId="18" fillId="3" borderId="72" xfId="0" applyFont="1" applyFill="1" applyBorder="1" applyAlignment="1">
      <alignment horizontal="left"/>
    </xf>
    <xf numFmtId="0" fontId="0" fillId="0" borderId="1" xfId="0" applyBorder="1" applyAlignment="1">
      <alignment horizontal="left" wrapText="1"/>
    </xf>
    <xf numFmtId="0" fontId="0" fillId="0" borderId="74" xfId="0" applyBorder="1" applyAlignment="1">
      <alignment horizontal="left" wrapText="1"/>
    </xf>
    <xf numFmtId="0" fontId="37" fillId="0" borderId="24" xfId="0" applyFont="1" applyBorder="1" applyAlignment="1">
      <alignment wrapText="1"/>
    </xf>
    <xf numFmtId="0" fontId="38" fillId="9" borderId="41" xfId="0" applyFont="1" applyFill="1" applyBorder="1" applyAlignment="1">
      <alignment horizontal="center" vertical="center"/>
    </xf>
    <xf numFmtId="0" fontId="38" fillId="9" borderId="43" xfId="0" applyFont="1" applyFill="1" applyBorder="1" applyAlignment="1">
      <alignment horizontal="center" vertical="center"/>
    </xf>
    <xf numFmtId="0" fontId="40" fillId="9" borderId="38" xfId="0" applyFont="1" applyFill="1" applyBorder="1" applyAlignment="1">
      <alignment wrapText="1"/>
    </xf>
    <xf numFmtId="0" fontId="40" fillId="9" borderId="40" xfId="0" applyFont="1" applyFill="1" applyBorder="1" applyAlignment="1">
      <alignment wrapText="1"/>
    </xf>
    <xf numFmtId="0" fontId="41" fillId="0" borderId="60" xfId="0" applyFont="1" applyBorder="1" applyAlignment="1">
      <alignment horizontal="left" vertical="center"/>
    </xf>
    <xf numFmtId="0" fontId="41" fillId="0" borderId="62" xfId="0" applyFont="1" applyBorder="1" applyAlignment="1">
      <alignment horizontal="left" vertical="center"/>
    </xf>
    <xf numFmtId="0" fontId="41" fillId="0" borderId="64" xfId="0" applyFont="1" applyBorder="1" applyAlignment="1">
      <alignment horizontal="left" vertical="center"/>
    </xf>
    <xf numFmtId="0" fontId="32" fillId="9" borderId="20" xfId="0" applyFont="1" applyFill="1" applyBorder="1" applyAlignment="1">
      <alignment horizontal="center" vertical="center" wrapText="1"/>
    </xf>
    <xf numFmtId="0" fontId="32" fillId="9" borderId="21" xfId="0" applyFont="1" applyFill="1" applyBorder="1" applyAlignment="1">
      <alignment horizontal="center" vertical="center" wrapText="1"/>
    </xf>
    <xf numFmtId="0" fontId="32" fillId="9" borderId="22" xfId="0" applyFont="1" applyFill="1" applyBorder="1" applyAlignment="1">
      <alignment horizontal="center" vertical="center" wrapText="1"/>
    </xf>
    <xf numFmtId="0" fontId="1" fillId="12" borderId="39" xfId="0" applyFont="1" applyFill="1" applyBorder="1" applyAlignment="1">
      <alignment vertical="center" wrapText="1"/>
    </xf>
    <xf numFmtId="0" fontId="1" fillId="12" borderId="40" xfId="0" applyFont="1" applyFill="1" applyBorder="1" applyAlignment="1">
      <alignment vertical="center" wrapText="1"/>
    </xf>
    <xf numFmtId="0" fontId="27" fillId="9" borderId="20" xfId="0" applyFont="1" applyFill="1" applyBorder="1" applyAlignment="1">
      <alignment horizontal="center" vertical="center" wrapText="1"/>
    </xf>
    <xf numFmtId="0" fontId="27" fillId="9" borderId="21" xfId="0" applyFont="1" applyFill="1" applyBorder="1" applyAlignment="1">
      <alignment horizontal="center" vertical="center" wrapText="1"/>
    </xf>
    <xf numFmtId="0" fontId="27" fillId="9" borderId="22" xfId="0" applyFont="1" applyFill="1" applyBorder="1" applyAlignment="1">
      <alignment horizontal="center" vertical="center" wrapText="1"/>
    </xf>
    <xf numFmtId="0" fontId="3" fillId="0" borderId="2" xfId="0" applyFont="1" applyBorder="1" applyAlignment="1">
      <alignment horizontal="center"/>
    </xf>
    <xf numFmtId="0" fontId="3" fillId="0" borderId="4" xfId="0" applyFont="1" applyBorder="1" applyAlignment="1">
      <alignment horizontal="center"/>
    </xf>
    <xf numFmtId="4" fontId="3" fillId="9" borderId="47" xfId="0" applyNumberFormat="1" applyFont="1" applyFill="1" applyBorder="1" applyAlignment="1">
      <alignment horizontal="center" vertical="center"/>
    </xf>
    <xf numFmtId="4" fontId="3" fillId="9" borderId="48" xfId="0" applyNumberFormat="1" applyFont="1" applyFill="1" applyBorder="1" applyAlignment="1">
      <alignment horizontal="center" vertical="center"/>
    </xf>
    <xf numFmtId="4" fontId="3" fillId="9" borderId="49" xfId="0" applyNumberFormat="1" applyFont="1" applyFill="1" applyBorder="1" applyAlignment="1">
      <alignment horizontal="center" vertical="center"/>
    </xf>
    <xf numFmtId="0" fontId="1" fillId="0" borderId="2" xfId="0" applyFont="1" applyBorder="1" applyAlignment="1">
      <alignment vertical="top" wrapText="1"/>
    </xf>
    <xf numFmtId="0" fontId="1" fillId="0" borderId="46" xfId="0" applyFont="1" applyBorder="1" applyAlignment="1">
      <alignment vertical="top" wrapText="1"/>
    </xf>
    <xf numFmtId="0" fontId="19" fillId="0" borderId="10" xfId="5" applyBorder="1" applyAlignment="1" applyProtection="1">
      <alignment wrapText="1"/>
    </xf>
    <xf numFmtId="0" fontId="19" fillId="0" borderId="11" xfId="5" applyBorder="1" applyAlignment="1" applyProtection="1">
      <alignment wrapText="1"/>
    </xf>
    <xf numFmtId="0" fontId="19" fillId="0" borderId="45" xfId="5" applyBorder="1" applyAlignment="1" applyProtection="1">
      <alignment wrapText="1"/>
    </xf>
    <xf numFmtId="0" fontId="19" fillId="0" borderId="69" xfId="5" applyBorder="1" applyAlignment="1" applyProtection="1">
      <alignment wrapText="1"/>
    </xf>
    <xf numFmtId="0" fontId="1" fillId="0" borderId="13" xfId="0" applyFont="1" applyBorder="1" applyAlignment="1">
      <alignment horizontal="center" wrapText="1"/>
    </xf>
    <xf numFmtId="0" fontId="1" fillId="0" borderId="14" xfId="0" applyFont="1" applyBorder="1" applyAlignment="1">
      <alignment horizontal="center" wrapText="1"/>
    </xf>
    <xf numFmtId="0" fontId="1" fillId="12" borderId="66" xfId="0" applyFont="1" applyFill="1" applyBorder="1" applyAlignment="1">
      <alignment vertical="center" wrapText="1"/>
    </xf>
    <xf numFmtId="0" fontId="1" fillId="12" borderId="59" xfId="0" applyFont="1" applyFill="1" applyBorder="1" applyAlignment="1">
      <alignment vertical="center" wrapText="1"/>
    </xf>
    <xf numFmtId="167" fontId="1" fillId="9" borderId="52" xfId="1" applyNumberFormat="1" applyFont="1" applyFill="1" applyBorder="1" applyAlignment="1" applyProtection="1">
      <alignment horizontal="center" vertical="center"/>
    </xf>
    <xf numFmtId="167" fontId="1" fillId="9" borderId="29" xfId="1" applyNumberFormat="1" applyFont="1" applyFill="1" applyBorder="1" applyAlignment="1" applyProtection="1">
      <alignment horizontal="center" vertical="center"/>
    </xf>
    <xf numFmtId="167" fontId="1" fillId="9" borderId="53" xfId="1" applyNumberFormat="1" applyFont="1" applyFill="1" applyBorder="1" applyAlignment="1" applyProtection="1">
      <alignment horizontal="center" vertical="center"/>
    </xf>
    <xf numFmtId="0" fontId="27" fillId="9" borderId="20" xfId="0" applyFont="1" applyFill="1" applyBorder="1" applyAlignment="1">
      <alignment horizontal="center" wrapText="1"/>
    </xf>
    <xf numFmtId="0" fontId="27" fillId="9" borderId="21" xfId="0" applyFont="1" applyFill="1" applyBorder="1" applyAlignment="1">
      <alignment horizontal="center" wrapText="1"/>
    </xf>
    <xf numFmtId="0" fontId="27" fillId="9" borderId="22" xfId="0" applyFont="1" applyFill="1" applyBorder="1" applyAlignment="1">
      <alignment horizontal="center" wrapText="1"/>
    </xf>
    <xf numFmtId="0" fontId="27" fillId="2" borderId="20" xfId="0" applyFont="1" applyFill="1" applyBorder="1" applyAlignment="1">
      <alignment horizontal="center" vertical="center" wrapText="1"/>
    </xf>
    <xf numFmtId="0" fontId="27" fillId="2" borderId="21" xfId="0" applyFont="1" applyFill="1" applyBorder="1" applyAlignment="1">
      <alignment horizontal="center" vertical="center" wrapText="1"/>
    </xf>
    <xf numFmtId="0" fontId="27" fillId="2" borderId="22" xfId="0" applyFont="1" applyFill="1" applyBorder="1" applyAlignment="1">
      <alignment horizontal="center" vertical="center" wrapText="1"/>
    </xf>
    <xf numFmtId="0" fontId="27" fillId="16" borderId="20" xfId="0" applyFont="1" applyFill="1" applyBorder="1" applyAlignment="1">
      <alignment horizontal="center" vertical="center" wrapText="1"/>
    </xf>
    <xf numFmtId="0" fontId="27" fillId="16" borderId="21" xfId="0" applyFont="1" applyFill="1" applyBorder="1" applyAlignment="1">
      <alignment horizontal="center" vertical="center" wrapText="1"/>
    </xf>
    <xf numFmtId="0" fontId="27" fillId="16" borderId="22" xfId="0" applyFont="1" applyFill="1" applyBorder="1" applyAlignment="1">
      <alignment horizontal="center" vertical="center" wrapText="1"/>
    </xf>
    <xf numFmtId="0" fontId="3" fillId="0" borderId="3" xfId="0" applyFont="1" applyBorder="1" applyAlignment="1">
      <alignment horizontal="center"/>
    </xf>
    <xf numFmtId="0" fontId="27" fillId="17" borderId="20" xfId="0" applyFont="1" applyFill="1" applyBorder="1" applyAlignment="1">
      <alignment horizontal="center" vertical="center" wrapText="1"/>
    </xf>
    <xf numFmtId="0" fontId="27" fillId="17" borderId="21" xfId="0" applyFont="1" applyFill="1" applyBorder="1" applyAlignment="1">
      <alignment horizontal="center" vertical="center" wrapText="1"/>
    </xf>
    <xf numFmtId="0" fontId="27" fillId="17" borderId="22" xfId="0" applyFont="1" applyFill="1" applyBorder="1" applyAlignment="1">
      <alignment horizontal="center" vertical="center" wrapText="1"/>
    </xf>
    <xf numFmtId="0" fontId="1" fillId="0" borderId="47" xfId="0" applyFont="1" applyBorder="1" applyAlignment="1">
      <alignment vertical="top" wrapText="1"/>
    </xf>
    <xf numFmtId="0" fontId="1" fillId="0" borderId="50" xfId="0" applyFont="1" applyBorder="1" applyAlignment="1">
      <alignment vertical="top" wrapText="1"/>
    </xf>
    <xf numFmtId="0" fontId="3" fillId="0" borderId="2" xfId="0" applyFont="1" applyBorder="1"/>
    <xf numFmtId="0" fontId="3" fillId="0" borderId="46" xfId="0" applyFont="1" applyBorder="1"/>
    <xf numFmtId="0" fontId="1" fillId="0" borderId="54" xfId="0" applyFont="1" applyBorder="1" applyAlignment="1">
      <alignment vertical="top" wrapText="1"/>
    </xf>
    <xf numFmtId="0" fontId="1" fillId="0" borderId="17" xfId="0" applyFont="1" applyBorder="1" applyAlignment="1">
      <alignment vertical="top" wrapText="1"/>
    </xf>
    <xf numFmtId="0" fontId="1" fillId="0" borderId="55" xfId="0" applyFont="1" applyBorder="1" applyAlignment="1">
      <alignment vertical="top" wrapText="1"/>
    </xf>
    <xf numFmtId="0" fontId="33" fillId="9" borderId="58" xfId="0" applyFont="1" applyFill="1" applyBorder="1" applyAlignment="1">
      <alignment horizontal="center" vertical="center" wrapText="1"/>
    </xf>
    <xf numFmtId="0" fontId="33" fillId="9" borderId="66" xfId="0" applyFont="1" applyFill="1" applyBorder="1" applyAlignment="1">
      <alignment horizontal="center" vertical="center" wrapText="1"/>
    </xf>
    <xf numFmtId="0" fontId="33" fillId="9" borderId="59" xfId="0" applyFont="1" applyFill="1" applyBorder="1" applyAlignment="1">
      <alignment horizontal="center" vertical="center" wrapText="1"/>
    </xf>
    <xf numFmtId="0" fontId="1" fillId="0" borderId="1" xfId="0" applyFont="1" applyBorder="1" applyAlignment="1">
      <alignment vertical="center" wrapText="1"/>
    </xf>
    <xf numFmtId="0" fontId="1" fillId="0" borderId="37" xfId="0" applyFont="1" applyBorder="1" applyAlignment="1">
      <alignment vertical="center" wrapText="1"/>
    </xf>
    <xf numFmtId="0" fontId="1" fillId="0" borderId="39" xfId="0" applyFont="1" applyBorder="1" applyAlignment="1">
      <alignment vertical="center" wrapText="1"/>
    </xf>
    <xf numFmtId="0" fontId="1" fillId="0" borderId="40" xfId="0" applyFont="1" applyBorder="1" applyAlignment="1">
      <alignment vertical="center" wrapText="1"/>
    </xf>
    <xf numFmtId="0" fontId="3" fillId="0" borderId="18" xfId="0" applyFont="1" applyBorder="1"/>
    <xf numFmtId="0" fontId="3" fillId="0" borderId="19" xfId="0" applyFont="1" applyBorder="1"/>
    <xf numFmtId="0" fontId="3" fillId="0" borderId="57" xfId="0" applyFont="1" applyBorder="1"/>
    <xf numFmtId="0" fontId="20" fillId="0" borderId="20" xfId="0" applyFont="1" applyBorder="1" applyAlignment="1">
      <alignment horizontal="center" wrapText="1"/>
    </xf>
    <xf numFmtId="0" fontId="20" fillId="0" borderId="21" xfId="0" applyFont="1" applyBorder="1" applyAlignment="1">
      <alignment horizontal="center" wrapText="1"/>
    </xf>
    <xf numFmtId="0" fontId="20" fillId="0" borderId="22" xfId="0" applyFont="1" applyBorder="1" applyAlignment="1">
      <alignment horizontal="center" wrapText="1"/>
    </xf>
    <xf numFmtId="0" fontId="18" fillId="3" borderId="23" xfId="0" applyFont="1" applyFill="1" applyBorder="1"/>
    <xf numFmtId="0" fontId="18" fillId="3" borderId="24" xfId="0" applyFont="1" applyFill="1" applyBorder="1"/>
    <xf numFmtId="0" fontId="18" fillId="3" borderId="25" xfId="0" applyFont="1" applyFill="1" applyBorder="1"/>
    <xf numFmtId="0" fontId="54" fillId="0" borderId="31" xfId="0" applyFont="1" applyBorder="1" applyAlignment="1">
      <alignment vertical="top" wrapText="1"/>
    </xf>
    <xf numFmtId="0" fontId="1" fillId="0" borderId="14" xfId="0" applyFont="1" applyBorder="1" applyAlignment="1">
      <alignment vertical="top" wrapText="1"/>
    </xf>
    <xf numFmtId="0" fontId="1" fillId="0" borderId="32" xfId="0" applyFont="1" applyBorder="1" applyAlignment="1">
      <alignment vertical="top" wrapText="1"/>
    </xf>
    <xf numFmtId="0" fontId="44" fillId="0" borderId="24" xfId="0" applyFont="1" applyBorder="1" applyAlignment="1">
      <alignment vertical="top" wrapText="1"/>
    </xf>
    <xf numFmtId="0" fontId="4" fillId="0" borderId="1" xfId="0" applyFont="1" applyBorder="1" applyAlignment="1">
      <alignment horizontal="left" vertical="center"/>
    </xf>
    <xf numFmtId="0" fontId="4" fillId="0" borderId="37" xfId="0" applyFont="1" applyBorder="1" applyAlignment="1">
      <alignment horizontal="lef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14" fillId="0" borderId="36" xfId="0" applyFont="1" applyBorder="1"/>
    <xf numFmtId="0" fontId="14" fillId="0" borderId="1" xfId="0" applyFont="1" applyBorder="1"/>
    <xf numFmtId="0" fontId="3" fillId="0" borderId="1" xfId="0" applyFont="1" applyBorder="1" applyAlignment="1">
      <alignment horizontal="center"/>
    </xf>
    <xf numFmtId="0" fontId="3" fillId="0" borderId="37" xfId="0" applyFont="1" applyBorder="1" applyAlignment="1">
      <alignment horizontal="center"/>
    </xf>
    <xf numFmtId="0" fontId="18" fillId="3" borderId="33" xfId="0" applyFont="1" applyFill="1" applyBorder="1"/>
    <xf numFmtId="0" fontId="18" fillId="3" borderId="34" xfId="0" applyFont="1" applyFill="1" applyBorder="1"/>
    <xf numFmtId="0" fontId="18" fillId="3" borderId="35" xfId="0" applyFont="1" applyFill="1" applyBorder="1"/>
    <xf numFmtId="0" fontId="11" fillId="0" borderId="33" xfId="0" applyFont="1" applyBorder="1" applyAlignment="1">
      <alignment horizontal="center"/>
    </xf>
    <xf numFmtId="0" fontId="11" fillId="0" borderId="34" xfId="0" applyFont="1" applyBorder="1" applyAlignment="1">
      <alignment horizontal="center"/>
    </xf>
    <xf numFmtId="0" fontId="11" fillId="0" borderId="35" xfId="0" applyFont="1" applyBorder="1" applyAlignment="1">
      <alignment horizontal="center"/>
    </xf>
    <xf numFmtId="0" fontId="1" fillId="0" borderId="1" xfId="0" applyFont="1" applyBorder="1" applyAlignment="1">
      <alignment vertical="top" wrapText="1"/>
    </xf>
    <xf numFmtId="0" fontId="1" fillId="0" borderId="37" xfId="0" applyFont="1" applyBorder="1" applyAlignment="1">
      <alignment vertical="top" wrapText="1"/>
    </xf>
    <xf numFmtId="0" fontId="11" fillId="0" borderId="41" xfId="0" applyFont="1" applyBorder="1" applyAlignment="1">
      <alignment horizontal="center"/>
    </xf>
    <xf numFmtId="0" fontId="11" fillId="0" borderId="42" xfId="0" applyFont="1" applyBorder="1" applyAlignment="1">
      <alignment horizontal="center"/>
    </xf>
    <xf numFmtId="0" fontId="11" fillId="0" borderId="43" xfId="0" applyFont="1" applyBorder="1" applyAlignment="1">
      <alignment horizontal="center"/>
    </xf>
    <xf numFmtId="0" fontId="57" fillId="19" borderId="1" xfId="0" applyFont="1" applyFill="1" applyBorder="1" applyAlignment="1">
      <alignment horizontal="left" vertical="center"/>
    </xf>
    <xf numFmtId="0" fontId="57" fillId="19" borderId="37" xfId="0" applyFont="1" applyFill="1" applyBorder="1" applyAlignment="1">
      <alignment horizontal="left" vertical="center"/>
    </xf>
    <xf numFmtId="0" fontId="57" fillId="19" borderId="39" xfId="0" applyFont="1" applyFill="1" applyBorder="1" applyAlignment="1">
      <alignment horizontal="left" vertical="center"/>
    </xf>
    <xf numFmtId="0" fontId="57" fillId="19" borderId="40" xfId="0" applyFont="1" applyFill="1" applyBorder="1" applyAlignment="1">
      <alignment horizontal="left" vertical="center"/>
    </xf>
    <xf numFmtId="0" fontId="58" fillId="19" borderId="1" xfId="0" applyFont="1" applyFill="1" applyBorder="1" applyAlignment="1">
      <alignment horizontal="center"/>
    </xf>
    <xf numFmtId="0" fontId="58" fillId="19" borderId="37" xfId="0" applyFont="1" applyFill="1" applyBorder="1" applyAlignment="1">
      <alignment horizontal="center"/>
    </xf>
    <xf numFmtId="0" fontId="56" fillId="19" borderId="33" xfId="0" applyFont="1" applyFill="1" applyBorder="1"/>
    <xf numFmtId="0" fontId="56" fillId="19" borderId="34" xfId="0" applyFont="1" applyFill="1" applyBorder="1"/>
    <xf numFmtId="0" fontId="56" fillId="19" borderId="35" xfId="0" applyFont="1" applyFill="1" applyBorder="1"/>
    <xf numFmtId="0" fontId="18" fillId="19" borderId="33" xfId="0" applyFont="1" applyFill="1" applyBorder="1" applyAlignment="1">
      <alignment horizontal="center"/>
    </xf>
    <xf numFmtId="0" fontId="18" fillId="19" borderId="34" xfId="0" applyFont="1" applyFill="1" applyBorder="1" applyAlignment="1">
      <alignment horizontal="center"/>
    </xf>
    <xf numFmtId="0" fontId="18" fillId="19" borderId="35" xfId="0" applyFont="1" applyFill="1" applyBorder="1" applyAlignment="1">
      <alignment horizontal="center"/>
    </xf>
    <xf numFmtId="0" fontId="58" fillId="19" borderId="36" xfId="0" applyFont="1" applyFill="1" applyBorder="1"/>
    <xf numFmtId="0" fontId="58" fillId="19" borderId="1" xfId="0" applyFont="1" applyFill="1" applyBorder="1"/>
    <xf numFmtId="0" fontId="57" fillId="19" borderId="1" xfId="0" applyFont="1" applyFill="1" applyBorder="1" applyAlignment="1">
      <alignment vertical="top" wrapText="1"/>
    </xf>
    <xf numFmtId="0" fontId="57" fillId="19" borderId="37" xfId="0" applyFont="1" applyFill="1" applyBorder="1" applyAlignment="1">
      <alignment vertical="top" wrapText="1"/>
    </xf>
    <xf numFmtId="0" fontId="8" fillId="19" borderId="1" xfId="0" applyFont="1" applyFill="1" applyBorder="1" applyAlignment="1">
      <alignment horizontal="left" vertical="center"/>
    </xf>
    <xf numFmtId="0" fontId="8" fillId="19" borderId="37" xfId="0" applyFont="1" applyFill="1" applyBorder="1" applyAlignment="1">
      <alignment horizontal="left" vertical="center"/>
    </xf>
    <xf numFmtId="0" fontId="44" fillId="19" borderId="67" xfId="0" applyFont="1" applyFill="1" applyBorder="1" applyAlignment="1">
      <alignment vertical="top" wrapText="1"/>
    </xf>
    <xf numFmtId="0" fontId="44" fillId="19" borderId="48" xfId="0" applyFont="1" applyFill="1" applyBorder="1" applyAlignment="1">
      <alignment vertical="top" wrapText="1"/>
    </xf>
    <xf numFmtId="0" fontId="44" fillId="19" borderId="50" xfId="0" applyFont="1" applyFill="1" applyBorder="1" applyAlignment="1">
      <alignment vertical="top" wrapText="1"/>
    </xf>
    <xf numFmtId="0" fontId="56" fillId="19" borderId="33" xfId="0" applyFont="1" applyFill="1" applyBorder="1" applyAlignment="1">
      <alignment horizontal="center"/>
    </xf>
    <xf numFmtId="0" fontId="56" fillId="19" borderId="34" xfId="0" applyFont="1" applyFill="1" applyBorder="1" applyAlignment="1">
      <alignment horizontal="center"/>
    </xf>
    <xf numFmtId="0" fontId="56" fillId="19" borderId="35" xfId="0" applyFont="1" applyFill="1" applyBorder="1" applyAlignment="1">
      <alignment horizontal="center"/>
    </xf>
    <xf numFmtId="0" fontId="56" fillId="19" borderId="41" xfId="0" applyFont="1" applyFill="1" applyBorder="1" applyAlignment="1">
      <alignment horizontal="center"/>
    </xf>
    <xf numFmtId="0" fontId="56" fillId="19" borderId="42" xfId="0" applyFont="1" applyFill="1" applyBorder="1" applyAlignment="1">
      <alignment horizontal="center"/>
    </xf>
    <xf numFmtId="0" fontId="56" fillId="19" borderId="43" xfId="0" applyFont="1" applyFill="1" applyBorder="1" applyAlignment="1">
      <alignment horizontal="center"/>
    </xf>
    <xf numFmtId="0" fontId="8" fillId="19" borderId="1" xfId="0" applyFont="1" applyFill="1" applyBorder="1" applyAlignment="1">
      <alignment vertical="top" wrapText="1"/>
    </xf>
    <xf numFmtId="0" fontId="8" fillId="19" borderId="37" xfId="0" applyFont="1" applyFill="1" applyBorder="1" applyAlignment="1">
      <alignment vertical="top" wrapText="1"/>
    </xf>
    <xf numFmtId="0" fontId="18" fillId="19" borderId="41" xfId="0" applyFont="1" applyFill="1" applyBorder="1" applyAlignment="1">
      <alignment horizontal="center"/>
    </xf>
    <xf numFmtId="0" fontId="18" fillId="19" borderId="42" xfId="0" applyFont="1" applyFill="1" applyBorder="1" applyAlignment="1">
      <alignment horizontal="center"/>
    </xf>
    <xf numFmtId="0" fontId="18" fillId="19" borderId="43" xfId="0" applyFont="1" applyFill="1" applyBorder="1" applyAlignment="1">
      <alignment horizontal="center"/>
    </xf>
    <xf numFmtId="0" fontId="30" fillId="19" borderId="1" xfId="0" applyFont="1" applyFill="1" applyBorder="1" applyAlignment="1">
      <alignment horizontal="center"/>
    </xf>
    <xf numFmtId="0" fontId="30" fillId="19" borderId="37" xfId="0" applyFont="1" applyFill="1" applyBorder="1" applyAlignment="1">
      <alignment horizontal="center"/>
    </xf>
    <xf numFmtId="0" fontId="30" fillId="19" borderId="36" xfId="0" applyFont="1" applyFill="1" applyBorder="1"/>
    <xf numFmtId="0" fontId="30" fillId="19" borderId="1" xfId="0" applyFont="1" applyFill="1" applyBorder="1"/>
    <xf numFmtId="0" fontId="1" fillId="0" borderId="10" xfId="0" applyFont="1" applyBorder="1" applyAlignment="1">
      <alignment vertical="top" wrapText="1"/>
    </xf>
    <xf numFmtId="0" fontId="1" fillId="0" borderId="11" xfId="0" applyFont="1" applyBorder="1" applyAlignment="1">
      <alignment vertical="top" wrapText="1"/>
    </xf>
    <xf numFmtId="0" fontId="1" fillId="0" borderId="45" xfId="0" applyFont="1" applyBorder="1" applyAlignment="1">
      <alignment vertical="top" wrapText="1"/>
    </xf>
    <xf numFmtId="0" fontId="1" fillId="0" borderId="69" xfId="0" applyFont="1" applyBorder="1" applyAlignment="1">
      <alignment vertical="top" wrapText="1"/>
    </xf>
    <xf numFmtId="0" fontId="0" fillId="0" borderId="1" xfId="0" applyBorder="1"/>
    <xf numFmtId="0" fontId="3" fillId="0" borderId="1" xfId="0" applyFont="1" applyBorder="1"/>
    <xf numFmtId="0" fontId="1" fillId="0" borderId="2" xfId="0" applyFont="1" applyBorder="1" applyAlignment="1">
      <alignment vertical="center" wrapText="1"/>
    </xf>
    <xf numFmtId="0" fontId="1" fillId="0" borderId="3" xfId="0" applyFont="1" applyBorder="1" applyAlignment="1">
      <alignment vertical="center" wrapText="1"/>
    </xf>
    <xf numFmtId="0" fontId="1" fillId="2" borderId="2" xfId="0" applyFont="1" applyFill="1" applyBorder="1" applyAlignment="1">
      <alignment vertical="center"/>
    </xf>
    <xf numFmtId="0" fontId="1" fillId="2" borderId="4" xfId="0" applyFont="1" applyFill="1" applyBorder="1" applyAlignment="1">
      <alignment vertical="center"/>
    </xf>
    <xf numFmtId="0" fontId="1" fillId="2" borderId="3" xfId="0" applyFont="1" applyFill="1" applyBorder="1" applyAlignment="1">
      <alignment vertical="center"/>
    </xf>
    <xf numFmtId="0" fontId="1" fillId="0" borderId="12" xfId="0" applyFont="1" applyBorder="1" applyAlignment="1">
      <alignment vertical="center" wrapText="1"/>
    </xf>
    <xf numFmtId="0" fontId="3" fillId="0" borderId="13" xfId="0" applyFont="1" applyBorder="1"/>
    <xf numFmtId="0" fontId="3" fillId="0" borderId="14" xfId="0" applyFont="1" applyBorder="1"/>
    <xf numFmtId="0" fontId="3" fillId="0" borderId="15" xfId="0" applyFont="1" applyBorder="1"/>
    <xf numFmtId="0" fontId="11" fillId="0" borderId="0" xfId="0" applyFont="1" applyAlignment="1">
      <alignment vertical="top" wrapText="1"/>
    </xf>
    <xf numFmtId="0" fontId="10" fillId="0" borderId="0" xfId="0" applyFont="1" applyAlignment="1">
      <alignment wrapText="1"/>
    </xf>
    <xf numFmtId="0" fontId="3" fillId="0" borderId="7" xfId="0" applyFont="1"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3" xfId="0" applyFont="1" applyBorder="1"/>
    <xf numFmtId="0" fontId="1" fillId="2" borderId="2" xfId="0" applyFont="1" applyFill="1" applyBorder="1"/>
    <xf numFmtId="0" fontId="1" fillId="2" borderId="4" xfId="0" applyFont="1" applyFill="1" applyBorder="1"/>
    <xf numFmtId="0" fontId="1" fillId="2" borderId="3" xfId="0" applyFont="1" applyFill="1" applyBorder="1"/>
    <xf numFmtId="0" fontId="1" fillId="0" borderId="3" xfId="0" applyFont="1" applyBorder="1" applyAlignment="1">
      <alignment vertical="top" wrapText="1"/>
    </xf>
    <xf numFmtId="0" fontId="1" fillId="0" borderId="12" xfId="0" applyFont="1" applyBorder="1" applyAlignment="1">
      <alignment vertical="top"/>
    </xf>
    <xf numFmtId="0" fontId="3" fillId="0" borderId="2" xfId="0" applyFont="1" applyBorder="1" applyAlignment="1">
      <alignment horizontal="center" wrapText="1"/>
    </xf>
    <xf numFmtId="0" fontId="3" fillId="0" borderId="4" xfId="0" applyFont="1" applyBorder="1" applyAlignment="1">
      <alignment horizontal="center" wrapText="1"/>
    </xf>
    <xf numFmtId="0" fontId="3" fillId="0" borderId="3" xfId="0" applyFont="1" applyBorder="1" applyAlignment="1">
      <alignment horizontal="center" wrapText="1"/>
    </xf>
    <xf numFmtId="0" fontId="3" fillId="0" borderId="6" xfId="0" applyFont="1" applyBorder="1" applyAlignment="1">
      <alignment horizontal="center" vertical="center" wrapText="1"/>
    </xf>
    <xf numFmtId="0" fontId="3" fillId="0" borderId="5" xfId="0" applyFont="1" applyBorder="1"/>
    <xf numFmtId="0" fontId="3" fillId="0" borderId="0" xfId="0" applyFont="1"/>
    <xf numFmtId="0" fontId="3" fillId="0" borderId="6" xfId="0" applyFont="1" applyBorder="1"/>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1" fillId="0" borderId="8" xfId="0" applyFont="1" applyBorder="1" applyAlignment="1">
      <alignment wrapText="1"/>
    </xf>
    <xf numFmtId="0" fontId="1" fillId="0" borderId="10" xfId="0" applyFont="1" applyBorder="1" applyAlignment="1">
      <alignment vertical="center" wrapText="1"/>
    </xf>
    <xf numFmtId="0" fontId="1" fillId="0" borderId="11" xfId="0" applyFont="1" applyBorder="1" applyAlignment="1">
      <alignment vertical="center" wrapText="1"/>
    </xf>
  </cellXfs>
  <cellStyles count="6">
    <cellStyle name="Comma" xfId="2" builtinId="3"/>
    <cellStyle name="Hyperlink" xfId="5" builtinId="8"/>
    <cellStyle name="Normal" xfId="0" builtinId="0"/>
    <cellStyle name="Normal 2" xfId="4" xr:uid="{F34FC9DC-AC16-4B09-92E3-F3874C906B25}"/>
    <cellStyle name="Normal 2 8" xfId="3" xr:uid="{4705F856-0AC7-4649-981A-38EC00D60A75}"/>
    <cellStyle name="Percent" xfId="1" builtinId="5"/>
  </cellStyles>
  <dxfs count="0"/>
  <tableStyles count="0" defaultTableStyle="TableStyleMedium2" defaultPivotStyle="PivotStyleLight16"/>
  <colors>
    <mruColors>
      <color rgb="FFEAE7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74083</xdr:colOff>
      <xdr:row>1</xdr:row>
      <xdr:rowOff>84667</xdr:rowOff>
    </xdr:from>
    <xdr:to>
      <xdr:col>2</xdr:col>
      <xdr:colOff>1396998</xdr:colOff>
      <xdr:row>2</xdr:row>
      <xdr:rowOff>158751</xdr:rowOff>
    </xdr:to>
    <xdr:pic>
      <xdr:nvPicPr>
        <xdr:cNvPr id="2" name="Picture 1">
          <a:hlinkClick xmlns:r="http://schemas.openxmlformats.org/officeDocument/2006/relationships" r:id="rId1"/>
          <a:extLst>
            <a:ext uri="{FF2B5EF4-FFF2-40B4-BE49-F238E27FC236}">
              <a16:creationId xmlns:a16="http://schemas.microsoft.com/office/drawing/2014/main" id="{5876F1FC-2A04-4903-9F94-4617B8210463}"/>
            </a:ext>
          </a:extLst>
        </xdr:cNvPr>
        <xdr:cNvPicPr>
          <a:picLocks noChangeAspect="1"/>
        </xdr:cNvPicPr>
      </xdr:nvPicPr>
      <xdr:blipFill>
        <a:blip xmlns:r="http://schemas.openxmlformats.org/officeDocument/2006/relationships" r:embed="rId2"/>
        <a:stretch>
          <a:fillRect/>
        </a:stretch>
      </xdr:blipFill>
      <xdr:spPr>
        <a:xfrm>
          <a:off x="1841500" y="275167"/>
          <a:ext cx="3376081" cy="12170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84667</xdr:colOff>
      <xdr:row>1</xdr:row>
      <xdr:rowOff>84666</xdr:rowOff>
    </xdr:from>
    <xdr:to>
      <xdr:col>6</xdr:col>
      <xdr:colOff>1788583</xdr:colOff>
      <xdr:row>2</xdr:row>
      <xdr:rowOff>148166</xdr:rowOff>
    </xdr:to>
    <xdr:pic>
      <xdr:nvPicPr>
        <xdr:cNvPr id="4" name="Picture 3">
          <a:hlinkClick xmlns:r="http://schemas.openxmlformats.org/officeDocument/2006/relationships" r:id="rId3"/>
          <a:extLst>
            <a:ext uri="{FF2B5EF4-FFF2-40B4-BE49-F238E27FC236}">
              <a16:creationId xmlns:a16="http://schemas.microsoft.com/office/drawing/2014/main" id="{30B08D43-4177-49BA-91BD-DAE5978F008A}"/>
            </a:ext>
          </a:extLst>
        </xdr:cNvPr>
        <xdr:cNvPicPr>
          <a:picLocks noChangeAspect="1"/>
        </xdr:cNvPicPr>
      </xdr:nvPicPr>
      <xdr:blipFill>
        <a:blip xmlns:r="http://schemas.openxmlformats.org/officeDocument/2006/relationships" r:embed="rId4"/>
        <a:stretch>
          <a:fillRect/>
        </a:stretch>
      </xdr:blipFill>
      <xdr:spPr>
        <a:xfrm>
          <a:off x="6625167" y="275166"/>
          <a:ext cx="3122083" cy="120650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5" name="Picture 4">
          <a:hlinkClick xmlns:r="http://schemas.openxmlformats.org/officeDocument/2006/relationships" r:id="rId5"/>
          <a:extLst>
            <a:ext uri="{FF2B5EF4-FFF2-40B4-BE49-F238E27FC236}">
              <a16:creationId xmlns:a16="http://schemas.microsoft.com/office/drawing/2014/main" id="{386B92D7-E054-40D2-A1E3-6690059F407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31371" y="1846703"/>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8" name="Picture 7">
          <a:hlinkClick xmlns:r="http://schemas.openxmlformats.org/officeDocument/2006/relationships" r:id="rId1"/>
          <a:extLst>
            <a:ext uri="{FF2B5EF4-FFF2-40B4-BE49-F238E27FC236}">
              <a16:creationId xmlns:a16="http://schemas.microsoft.com/office/drawing/2014/main" id="{053B295F-B7DD-449E-B504-906E05C6C8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6919125" y="1842621"/>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C0D8FFB7-A71F-4304-B585-75FAE06F6681}"/>
            </a:ext>
          </a:extLst>
        </xdr:cNvPr>
        <xdr:cNvSpPr/>
      </xdr:nvSpPr>
      <xdr:spPr>
        <a:xfrm>
          <a:off x="1381125" y="2790825"/>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1845786</xdr:colOff>
      <xdr:row>22</xdr:row>
      <xdr:rowOff>117473</xdr:rowOff>
    </xdr:from>
    <xdr:to>
      <xdr:col>0</xdr:col>
      <xdr:colOff>2882900</xdr:colOff>
      <xdr:row>23</xdr:row>
      <xdr:rowOff>82550</xdr:rowOff>
    </xdr:to>
    <xdr:sp macro="" textlink="">
      <xdr:nvSpPr>
        <xdr:cNvPr id="3" name="Arrow: Right 2">
          <a:extLst>
            <a:ext uri="{FF2B5EF4-FFF2-40B4-BE49-F238E27FC236}">
              <a16:creationId xmlns:a16="http://schemas.microsoft.com/office/drawing/2014/main" id="{BEE9D4AD-F631-4F53-9B40-9F5CFFE98C1B}"/>
            </a:ext>
          </a:extLst>
        </xdr:cNvPr>
        <xdr:cNvSpPr/>
      </xdr:nvSpPr>
      <xdr:spPr>
        <a:xfrm>
          <a:off x="1845786" y="5603873"/>
          <a:ext cx="1037114" cy="146052"/>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2040415</xdr:colOff>
      <xdr:row>22</xdr:row>
      <xdr:rowOff>132397</xdr:rowOff>
    </xdr:from>
    <xdr:to>
      <xdr:col>3</xdr:col>
      <xdr:colOff>2303622</xdr:colOff>
      <xdr:row>23</xdr:row>
      <xdr:rowOff>56039</xdr:rowOff>
    </xdr:to>
    <xdr:sp macro="" textlink="">
      <xdr:nvSpPr>
        <xdr:cNvPr id="4" name="Arrow: Right 3">
          <a:extLst>
            <a:ext uri="{FF2B5EF4-FFF2-40B4-BE49-F238E27FC236}">
              <a16:creationId xmlns:a16="http://schemas.microsoft.com/office/drawing/2014/main" id="{F4F73688-CC4D-4415-8C89-9E0C2B6636A8}"/>
            </a:ext>
          </a:extLst>
        </xdr:cNvPr>
        <xdr:cNvSpPr/>
      </xdr:nvSpPr>
      <xdr:spPr>
        <a:xfrm>
          <a:off x="12260740" y="5618797"/>
          <a:ext cx="263207" cy="104617"/>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3</xdr:row>
      <xdr:rowOff>0</xdr:rowOff>
    </xdr:from>
    <xdr:to>
      <xdr:col>4</xdr:col>
      <xdr:colOff>3836431</xdr:colOff>
      <xdr:row>6</xdr:row>
      <xdr:rowOff>141318</xdr:rowOff>
    </xdr:to>
    <xdr:pic>
      <xdr:nvPicPr>
        <xdr:cNvPr id="5" name="Picture 4">
          <a:extLst>
            <a:ext uri="{FF2B5EF4-FFF2-40B4-BE49-F238E27FC236}">
              <a16:creationId xmlns:a16="http://schemas.microsoft.com/office/drawing/2014/main" id="{3B545FEE-6B49-48EC-80B9-CF3884801697}"/>
            </a:ext>
          </a:extLst>
        </xdr:cNvPr>
        <xdr:cNvPicPr>
          <a:picLocks noChangeAspect="1"/>
        </xdr:cNvPicPr>
      </xdr:nvPicPr>
      <xdr:blipFill>
        <a:blip xmlns:r="http://schemas.openxmlformats.org/officeDocument/2006/relationships" r:embed="rId1"/>
        <a:stretch>
          <a:fillRect/>
        </a:stretch>
      </xdr:blipFill>
      <xdr:spPr>
        <a:xfrm>
          <a:off x="9760324" y="840441"/>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1</xdr:rowOff>
    </xdr:from>
    <xdr:to>
      <xdr:col>9</xdr:col>
      <xdr:colOff>95250</xdr:colOff>
      <xdr:row>0</xdr:row>
      <xdr:rowOff>1181643</xdr:rowOff>
    </xdr:to>
    <xdr:pic>
      <xdr:nvPicPr>
        <xdr:cNvPr id="2" name="Picture 1">
          <a:extLst>
            <a:ext uri="{FF2B5EF4-FFF2-40B4-BE49-F238E27FC236}">
              <a16:creationId xmlns:a16="http://schemas.microsoft.com/office/drawing/2014/main" id="{81E416F8-6CFB-451B-A5CE-DA442677118D}"/>
            </a:ext>
          </a:extLst>
        </xdr:cNvPr>
        <xdr:cNvPicPr>
          <a:picLocks noChangeAspect="1"/>
        </xdr:cNvPicPr>
      </xdr:nvPicPr>
      <xdr:blipFill>
        <a:blip xmlns:r="http://schemas.openxmlformats.org/officeDocument/2006/relationships" r:embed="rId1"/>
        <a:stretch>
          <a:fillRect/>
        </a:stretch>
      </xdr:blipFill>
      <xdr:spPr>
        <a:xfrm>
          <a:off x="10776857" y="1"/>
          <a:ext cx="4626429" cy="11816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0</xdr:rowOff>
    </xdr:from>
    <xdr:to>
      <xdr:col>8</xdr:col>
      <xdr:colOff>1165413</xdr:colOff>
      <xdr:row>0</xdr:row>
      <xdr:rowOff>1224983</xdr:rowOff>
    </xdr:to>
    <xdr:pic>
      <xdr:nvPicPr>
        <xdr:cNvPr id="2" name="Picture 1">
          <a:extLst>
            <a:ext uri="{FF2B5EF4-FFF2-40B4-BE49-F238E27FC236}">
              <a16:creationId xmlns:a16="http://schemas.microsoft.com/office/drawing/2014/main" id="{27A87790-7C2A-4E0A-8F68-A127A690DC6A}"/>
            </a:ext>
          </a:extLst>
        </xdr:cNvPr>
        <xdr:cNvPicPr>
          <a:picLocks noChangeAspect="1"/>
        </xdr:cNvPicPr>
      </xdr:nvPicPr>
      <xdr:blipFill>
        <a:blip xmlns:r="http://schemas.openxmlformats.org/officeDocument/2006/relationships" r:embed="rId1"/>
        <a:stretch>
          <a:fillRect/>
        </a:stretch>
      </xdr:blipFill>
      <xdr:spPr>
        <a:xfrm>
          <a:off x="12292854" y="0"/>
          <a:ext cx="4796118" cy="12249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222251</xdr:colOff>
      <xdr:row>14</xdr:row>
      <xdr:rowOff>63500</xdr:rowOff>
    </xdr:from>
    <xdr:to>
      <xdr:col>2</xdr:col>
      <xdr:colOff>550334</xdr:colOff>
      <xdr:row>22</xdr:row>
      <xdr:rowOff>50443</xdr:rowOff>
    </xdr:to>
    <xdr:pic>
      <xdr:nvPicPr>
        <xdr:cNvPr id="2" name="Picture 1">
          <a:extLst>
            <a:ext uri="{FF2B5EF4-FFF2-40B4-BE49-F238E27FC236}">
              <a16:creationId xmlns:a16="http://schemas.microsoft.com/office/drawing/2014/main" id="{0AC7C44F-8A7C-4F7B-ABBF-DD793A8B5447}"/>
            </a:ext>
          </a:extLst>
        </xdr:cNvPr>
        <xdr:cNvPicPr>
          <a:picLocks noChangeAspect="1"/>
        </xdr:cNvPicPr>
      </xdr:nvPicPr>
      <xdr:blipFill>
        <a:blip xmlns:r="http://schemas.openxmlformats.org/officeDocument/2006/relationships" r:embed="rId1"/>
        <a:stretch>
          <a:fillRect/>
        </a:stretch>
      </xdr:blipFill>
      <xdr:spPr>
        <a:xfrm>
          <a:off x="222251" y="4868333"/>
          <a:ext cx="4921250" cy="12569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5EF84C2D-C4C6-4E16-85B8-8255052DEC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242600" y="480546"/>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68B60698-9201-4C9A-91F8-8743AD8F191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42425" y="480546"/>
          <a:ext cx="1190622" cy="336725"/>
        </a:xfrm>
        <a:prstGeom prst="rect">
          <a:avLst/>
        </a:prstGeom>
      </xdr:spPr>
    </xdr:pic>
    <xdr:clientData/>
  </xdr:oneCellAnchor>
  <xdr:twoCellAnchor editAs="oneCell">
    <xdr:from>
      <xdr:col>1</xdr:col>
      <xdr:colOff>1</xdr:colOff>
      <xdr:row>1</xdr:row>
      <xdr:rowOff>0</xdr:rowOff>
    </xdr:from>
    <xdr:to>
      <xdr:col>3</xdr:col>
      <xdr:colOff>590551</xdr:colOff>
      <xdr:row>3</xdr:row>
      <xdr:rowOff>173718</xdr:rowOff>
    </xdr:to>
    <xdr:pic>
      <xdr:nvPicPr>
        <xdr:cNvPr id="4" name="Picture 3">
          <a:extLst>
            <a:ext uri="{FF2B5EF4-FFF2-40B4-BE49-F238E27FC236}">
              <a16:creationId xmlns:a16="http://schemas.microsoft.com/office/drawing/2014/main" id="{AD4B5465-9E73-4134-B5B0-B60571EE2422}"/>
            </a:ext>
          </a:extLst>
        </xdr:cNvPr>
        <xdr:cNvPicPr>
          <a:picLocks noChangeAspect="1"/>
        </xdr:cNvPicPr>
      </xdr:nvPicPr>
      <xdr:blipFill>
        <a:blip xmlns:r="http://schemas.openxmlformats.org/officeDocument/2006/relationships" r:embed="rId3"/>
        <a:stretch>
          <a:fillRect/>
        </a:stretch>
      </xdr:blipFill>
      <xdr:spPr>
        <a:xfrm>
          <a:off x="609601" y="200025"/>
          <a:ext cx="4819650" cy="123099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9863F-ED11-480F-A9D0-C81FC6805B1F}">
  <sheetPr codeName="Sheet1">
    <tabColor rgb="FFFF0000"/>
  </sheetPr>
  <dimension ref="A2:T17"/>
  <sheetViews>
    <sheetView tabSelected="1" zoomScale="80" zoomScaleNormal="80" workbookViewId="0"/>
  </sheetViews>
  <sheetFormatPr defaultRowHeight="15" x14ac:dyDescent="0.25"/>
  <cols>
    <col min="1" max="1" width="26.5703125" customWidth="1"/>
    <col min="2" max="2" width="30.7109375" customWidth="1"/>
    <col min="3" max="3" width="22.42578125" customWidth="1"/>
    <col min="6" max="6" width="21.28515625" customWidth="1"/>
    <col min="7" max="7" width="27.7109375" customWidth="1"/>
    <col min="15" max="15" width="20.42578125" customWidth="1"/>
    <col min="16" max="16" width="17.42578125" customWidth="1"/>
    <col min="18" max="18" width="14.7109375" customWidth="1"/>
    <col min="19" max="19" width="13.7109375" customWidth="1"/>
    <col min="20" max="20" width="5.7109375" customWidth="1"/>
  </cols>
  <sheetData>
    <row r="2" spans="1:20" ht="90" customHeight="1" x14ac:dyDescent="0.25"/>
    <row r="3" spans="1:20" ht="15.75" thickBot="1" x14ac:dyDescent="0.3"/>
    <row r="4" spans="1:20" ht="69.75" customHeight="1" thickTop="1" thickBot="1" x14ac:dyDescent="0.3">
      <c r="B4" s="238" t="s">
        <v>0</v>
      </c>
      <c r="C4" s="239"/>
      <c r="F4" s="240" t="s">
        <v>1</v>
      </c>
      <c r="G4" s="241"/>
      <c r="N4" s="242" t="s">
        <v>2</v>
      </c>
      <c r="O4" s="243"/>
      <c r="P4" s="243"/>
      <c r="Q4" s="243"/>
      <c r="R4" s="244"/>
    </row>
    <row r="5" spans="1:20" ht="27" thickTop="1" x14ac:dyDescent="0.4">
      <c r="A5" s="57" t="s">
        <v>3</v>
      </c>
    </row>
    <row r="6" spans="1:20" ht="16.5" thickBot="1" x14ac:dyDescent="0.3">
      <c r="A6" s="73"/>
    </row>
    <row r="7" spans="1:20" ht="31.5" customHeight="1" thickTop="1" thickBot="1" x14ac:dyDescent="0.3">
      <c r="A7" s="82" t="s">
        <v>4</v>
      </c>
      <c r="B7" s="235" t="s">
        <v>5</v>
      </c>
      <c r="C7" s="236"/>
      <c r="D7" s="236"/>
      <c r="E7" s="236"/>
      <c r="F7" s="236"/>
      <c r="G7" s="236"/>
      <c r="H7" s="236"/>
      <c r="I7" s="236"/>
      <c r="J7" s="236"/>
      <c r="K7" s="236"/>
      <c r="L7" s="236"/>
      <c r="M7" s="236"/>
      <c r="N7" s="236"/>
      <c r="O7" s="236"/>
      <c r="P7" s="236"/>
      <c r="Q7" s="236"/>
      <c r="R7" s="236"/>
      <c r="S7" s="236"/>
      <c r="T7" s="237"/>
    </row>
    <row r="8" spans="1:20" ht="61.5" customHeight="1" thickTop="1" thickBot="1" x14ac:dyDescent="0.3">
      <c r="A8" s="82" t="s">
        <v>6</v>
      </c>
      <c r="B8" s="235" t="s">
        <v>7</v>
      </c>
      <c r="C8" s="245"/>
      <c r="D8" s="245"/>
      <c r="E8" s="245"/>
      <c r="F8" s="245"/>
      <c r="G8" s="245"/>
      <c r="H8" s="245"/>
      <c r="I8" s="245"/>
      <c r="J8" s="245"/>
      <c r="K8" s="245"/>
      <c r="L8" s="245"/>
      <c r="M8" s="245"/>
      <c r="N8" s="245"/>
      <c r="O8" s="245"/>
      <c r="P8" s="245"/>
      <c r="Q8" s="245"/>
      <c r="R8" s="245"/>
      <c r="S8" s="245"/>
      <c r="T8" s="246"/>
    </row>
    <row r="9" spans="1:20" ht="63.75" customHeight="1" thickTop="1" thickBot="1" x14ac:dyDescent="0.3">
      <c r="A9" s="82" t="s">
        <v>8</v>
      </c>
      <c r="B9" s="235" t="s">
        <v>9</v>
      </c>
      <c r="C9" s="245"/>
      <c r="D9" s="245"/>
      <c r="E9" s="245"/>
      <c r="F9" s="245"/>
      <c r="G9" s="245"/>
      <c r="H9" s="245"/>
      <c r="I9" s="245"/>
      <c r="J9" s="245"/>
      <c r="K9" s="245"/>
      <c r="L9" s="245"/>
      <c r="M9" s="245"/>
      <c r="N9" s="245"/>
      <c r="O9" s="245"/>
      <c r="P9" s="245"/>
      <c r="Q9" s="245"/>
      <c r="R9" s="245"/>
      <c r="S9" s="245"/>
      <c r="T9" s="246"/>
    </row>
    <row r="10" spans="1:20" ht="47.25" customHeight="1" thickTop="1" thickBot="1" x14ac:dyDescent="0.3">
      <c r="A10" s="82" t="s">
        <v>10</v>
      </c>
      <c r="B10" s="235" t="s">
        <v>11</v>
      </c>
      <c r="C10" s="236"/>
      <c r="D10" s="236"/>
      <c r="E10" s="236"/>
      <c r="F10" s="236"/>
      <c r="G10" s="236"/>
      <c r="H10" s="236"/>
      <c r="I10" s="236"/>
      <c r="J10" s="236"/>
      <c r="K10" s="236"/>
      <c r="L10" s="236"/>
      <c r="M10" s="236"/>
      <c r="N10" s="236"/>
      <c r="O10" s="236"/>
      <c r="P10" s="236"/>
      <c r="Q10" s="236"/>
      <c r="R10" s="236"/>
      <c r="S10" s="236"/>
      <c r="T10" s="237"/>
    </row>
    <row r="11" spans="1:20" ht="47.25" customHeight="1" thickTop="1" thickBot="1" x14ac:dyDescent="0.3">
      <c r="A11" s="82" t="s">
        <v>12</v>
      </c>
      <c r="B11" s="235" t="s">
        <v>13</v>
      </c>
      <c r="C11" s="245"/>
      <c r="D11" s="245"/>
      <c r="E11" s="245"/>
      <c r="F11" s="245"/>
      <c r="G11" s="245"/>
      <c r="H11" s="245"/>
      <c r="I11" s="245"/>
      <c r="J11" s="245"/>
      <c r="K11" s="245"/>
      <c r="L11" s="245"/>
      <c r="M11" s="245"/>
      <c r="N11" s="245"/>
      <c r="O11" s="245"/>
      <c r="P11" s="245"/>
      <c r="Q11" s="245"/>
      <c r="R11" s="245"/>
      <c r="S11" s="245"/>
      <c r="T11" s="246"/>
    </row>
    <row r="12" spans="1:20" ht="51" customHeight="1" thickTop="1" thickBot="1" x14ac:dyDescent="0.3">
      <c r="A12" s="82" t="s">
        <v>14</v>
      </c>
      <c r="B12" s="235" t="s">
        <v>15</v>
      </c>
      <c r="C12" s="236"/>
      <c r="D12" s="236"/>
      <c r="E12" s="236"/>
      <c r="F12" s="236"/>
      <c r="G12" s="236"/>
      <c r="H12" s="236"/>
      <c r="I12" s="236"/>
      <c r="J12" s="236"/>
      <c r="K12" s="236"/>
      <c r="L12" s="236"/>
      <c r="M12" s="236"/>
      <c r="N12" s="236"/>
      <c r="O12" s="236"/>
      <c r="P12" s="236"/>
      <c r="Q12" s="236"/>
      <c r="R12" s="236"/>
      <c r="S12" s="236"/>
      <c r="T12" s="237"/>
    </row>
    <row r="13" spans="1:20" ht="64.5" customHeight="1" thickTop="1" thickBot="1" x14ac:dyDescent="0.3">
      <c r="A13" s="82" t="s">
        <v>16</v>
      </c>
      <c r="B13" s="235" t="s">
        <v>17</v>
      </c>
      <c r="C13" s="236"/>
      <c r="D13" s="236"/>
      <c r="E13" s="236"/>
      <c r="F13" s="236"/>
      <c r="G13" s="236"/>
      <c r="H13" s="236"/>
      <c r="I13" s="236"/>
      <c r="J13" s="236"/>
      <c r="K13" s="236"/>
      <c r="L13" s="236"/>
      <c r="M13" s="236"/>
      <c r="N13" s="236"/>
      <c r="O13" s="236"/>
      <c r="P13" s="236"/>
      <c r="Q13" s="236"/>
      <c r="R13" s="236"/>
      <c r="S13" s="236"/>
      <c r="T13" s="237"/>
    </row>
    <row r="14" spans="1:20" ht="54" customHeight="1" x14ac:dyDescent="0.25">
      <c r="A14" s="82" t="s">
        <v>14</v>
      </c>
      <c r="B14" s="247" t="s">
        <v>18</v>
      </c>
      <c r="C14" s="248"/>
      <c r="D14" s="248"/>
      <c r="E14" s="248"/>
      <c r="F14" s="248"/>
      <c r="G14" s="248"/>
      <c r="H14" s="248"/>
      <c r="I14" s="248"/>
      <c r="J14" s="248"/>
      <c r="K14" s="248"/>
      <c r="L14" s="248"/>
      <c r="M14" s="248"/>
      <c r="N14" s="248"/>
      <c r="O14" s="248"/>
      <c r="P14" s="248"/>
      <c r="Q14" s="248"/>
      <c r="R14" s="248"/>
      <c r="S14" s="248"/>
      <c r="T14" s="248"/>
    </row>
    <row r="15" spans="1:20" ht="65.25" customHeight="1" thickTop="1" thickBot="1" x14ac:dyDescent="0.3">
      <c r="A15" s="82" t="s">
        <v>16</v>
      </c>
      <c r="B15" s="235" t="s">
        <v>19</v>
      </c>
      <c r="C15" s="236"/>
      <c r="D15" s="236"/>
      <c r="E15" s="236"/>
      <c r="F15" s="236"/>
      <c r="G15" s="236"/>
      <c r="H15" s="236"/>
      <c r="I15" s="236"/>
      <c r="J15" s="236"/>
      <c r="K15" s="236"/>
      <c r="L15" s="236"/>
      <c r="M15" s="236"/>
      <c r="N15" s="236"/>
      <c r="O15" s="236"/>
      <c r="P15" s="236"/>
      <c r="Q15" s="236"/>
      <c r="R15" s="236"/>
      <c r="S15" s="236"/>
      <c r="T15" s="237"/>
    </row>
    <row r="16" spans="1:20" ht="63" customHeight="1" thickTop="1" thickBot="1" x14ac:dyDescent="0.3">
      <c r="A16" s="82" t="s">
        <v>20</v>
      </c>
      <c r="B16" s="235" t="s">
        <v>21</v>
      </c>
      <c r="C16" s="245"/>
      <c r="D16" s="245"/>
      <c r="E16" s="245"/>
      <c r="F16" s="245"/>
      <c r="G16" s="245"/>
      <c r="H16" s="245"/>
      <c r="I16" s="245"/>
      <c r="J16" s="245"/>
      <c r="K16" s="245"/>
      <c r="L16" s="245"/>
      <c r="M16" s="245"/>
      <c r="N16" s="245"/>
      <c r="O16" s="245"/>
      <c r="P16" s="245"/>
      <c r="Q16" s="245"/>
      <c r="R16" s="245"/>
      <c r="S16" s="245"/>
      <c r="T16" s="246"/>
    </row>
    <row r="17" ht="15.75" thickTop="1" x14ac:dyDescent="0.25"/>
  </sheetData>
  <sheetProtection algorithmName="SHA-512" hashValue="Tl7moTHWvvIMFvcr9A2FvpjMWmhmDb1ECwQUhvAZPTCvwl5IzcRxk6rawUW3oPkBjFSutedTj25QsuGBmyd8Lg==" saltValue="3JH2FVuziTpYlnThs1RjdQ==" spinCount="100000" sheet="1" objects="1" scenarios="1"/>
  <mergeCells count="13">
    <mergeCell ref="B7:T7"/>
    <mergeCell ref="B4:C4"/>
    <mergeCell ref="F4:G4"/>
    <mergeCell ref="N4:R4"/>
    <mergeCell ref="B16:T16"/>
    <mergeCell ref="B8:T8"/>
    <mergeCell ref="B9:T9"/>
    <mergeCell ref="B12:T12"/>
    <mergeCell ref="B14:T14"/>
    <mergeCell ref="B13:T13"/>
    <mergeCell ref="B15:T15"/>
    <mergeCell ref="B10:T10"/>
    <mergeCell ref="B11:T11"/>
  </mergeCells>
  <hyperlinks>
    <hyperlink ref="B4" r:id="rId1" xr:uid="{089C16EC-C573-4CE5-A646-93A00A8BC0EB}"/>
    <hyperlink ref="F4" r:id="rId2" xr:uid="{AB02D721-59CF-49C3-958E-5D5D3FE837DA}"/>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3B49E-921B-4761-9397-197EA31550C8}">
  <sheetPr codeName="Sheet10">
    <tabColor theme="7" tint="0.39997558519241921"/>
  </sheetPr>
  <dimension ref="A1:L46"/>
  <sheetViews>
    <sheetView zoomScaleNormal="100" workbookViewId="0">
      <selection activeCell="H6" sqref="H6"/>
    </sheetView>
  </sheetViews>
  <sheetFormatPr defaultColWidth="8.5703125" defaultRowHeight="12.75" x14ac:dyDescent="0.2"/>
  <cols>
    <col min="1" max="1" width="8.5703125" style="3" customWidth="1"/>
    <col min="2" max="2" width="8.5703125" style="3"/>
    <col min="3" max="3" width="5.7109375" style="3" customWidth="1"/>
    <col min="4" max="4" width="54.28515625" style="3" customWidth="1"/>
    <col min="5" max="5" width="14.7109375" style="3" bestFit="1" customWidth="1"/>
    <col min="6" max="6" width="38.42578125" style="3" customWidth="1"/>
    <col min="7" max="7" width="10.5703125" style="3" customWidth="1"/>
    <col min="8" max="8" width="20.7109375" style="3" customWidth="1"/>
    <col min="9" max="9" width="17.42578125" style="3" customWidth="1"/>
    <col min="10" max="11" width="8.5703125" style="3"/>
    <col min="12" max="12" width="15.5703125" style="3" customWidth="1"/>
    <col min="13" max="16384" width="8.5703125" style="3"/>
  </cols>
  <sheetData>
    <row r="1" spans="1:12" ht="13.5" thickBot="1" x14ac:dyDescent="0.25">
      <c r="A1" s="48"/>
    </row>
    <row r="2" spans="1:12" ht="68.25" customHeight="1" thickTop="1" thickBot="1" x14ac:dyDescent="0.3">
      <c r="A2" s="341" t="s">
        <v>22</v>
      </c>
      <c r="B2" s="342"/>
      <c r="C2" s="342"/>
      <c r="D2" s="342"/>
      <c r="E2" s="342"/>
      <c r="F2" s="343"/>
      <c r="H2" s="242" t="s">
        <v>2</v>
      </c>
      <c r="I2" s="243"/>
      <c r="J2" s="243"/>
      <c r="K2" s="243"/>
      <c r="L2" s="244"/>
    </row>
    <row r="3" spans="1:12" ht="15.75" customHeight="1" thickTop="1" x14ac:dyDescent="0.25">
      <c r="A3" s="262"/>
      <c r="B3" s="263"/>
      <c r="C3" s="263"/>
      <c r="D3" s="263"/>
      <c r="E3" s="263"/>
      <c r="F3" s="263"/>
      <c r="H3" s="50"/>
      <c r="I3" s="50"/>
    </row>
    <row r="4" spans="1:12" ht="13.5" thickBot="1" x14ac:dyDescent="0.25">
      <c r="A4" s="4"/>
      <c r="B4" s="4"/>
      <c r="C4" s="4"/>
      <c r="D4" s="4"/>
      <c r="E4" s="4"/>
      <c r="F4" s="4"/>
    </row>
    <row r="5" spans="1:12" ht="16.5" customHeight="1" thickTop="1" x14ac:dyDescent="0.25">
      <c r="A5" s="344" t="s">
        <v>209</v>
      </c>
      <c r="B5" s="345"/>
      <c r="C5" s="345"/>
      <c r="D5" s="345"/>
      <c r="E5" s="345"/>
      <c r="F5" s="346"/>
      <c r="H5"/>
      <c r="I5"/>
      <c r="J5"/>
      <c r="K5"/>
      <c r="L5"/>
    </row>
    <row r="6" spans="1:12" ht="12.6" customHeight="1" x14ac:dyDescent="0.25">
      <c r="A6" s="347" t="s">
        <v>210</v>
      </c>
      <c r="B6" s="348"/>
      <c r="C6" s="348"/>
      <c r="D6" s="348"/>
      <c r="E6" s="348"/>
      <c r="F6" s="349"/>
      <c r="H6"/>
      <c r="I6"/>
      <c r="J6"/>
      <c r="K6"/>
      <c r="L6"/>
    </row>
    <row r="7" spans="1:12" ht="15" x14ac:dyDescent="0.25">
      <c r="A7" s="252"/>
      <c r="B7" s="253"/>
      <c r="C7" s="253"/>
      <c r="D7" s="253"/>
      <c r="E7" s="253"/>
      <c r="F7" s="254"/>
      <c r="H7"/>
      <c r="I7"/>
      <c r="J7"/>
      <c r="K7"/>
      <c r="L7"/>
    </row>
    <row r="8" spans="1:12" ht="15" x14ac:dyDescent="0.25">
      <c r="A8" s="252"/>
      <c r="B8" s="253"/>
      <c r="C8" s="253"/>
      <c r="D8" s="253"/>
      <c r="E8" s="253"/>
      <c r="F8" s="254"/>
      <c r="H8"/>
      <c r="I8"/>
      <c r="J8"/>
      <c r="K8"/>
      <c r="L8"/>
    </row>
    <row r="9" spans="1:12" x14ac:dyDescent="0.2">
      <c r="A9" s="252"/>
      <c r="B9" s="253"/>
      <c r="C9" s="253"/>
      <c r="D9" s="253"/>
      <c r="E9" s="253"/>
      <c r="F9" s="254"/>
    </row>
    <row r="10" spans="1:12" x14ac:dyDescent="0.2">
      <c r="A10" s="252"/>
      <c r="B10" s="253"/>
      <c r="C10" s="253"/>
      <c r="D10" s="253"/>
      <c r="E10" s="253"/>
      <c r="F10" s="254"/>
    </row>
    <row r="11" spans="1:12" x14ac:dyDescent="0.2">
      <c r="A11" s="252"/>
      <c r="B11" s="253"/>
      <c r="C11" s="253"/>
      <c r="D11" s="253"/>
      <c r="E11" s="253"/>
      <c r="F11" s="254"/>
    </row>
    <row r="12" spans="1:12" x14ac:dyDescent="0.2">
      <c r="A12" s="252"/>
      <c r="B12" s="253"/>
      <c r="C12" s="253"/>
      <c r="D12" s="253"/>
      <c r="E12" s="253"/>
      <c r="F12" s="254"/>
    </row>
    <row r="13" spans="1:12" x14ac:dyDescent="0.2">
      <c r="A13" s="252"/>
      <c r="B13" s="253"/>
      <c r="C13" s="253"/>
      <c r="D13" s="253"/>
      <c r="E13" s="253"/>
      <c r="F13" s="254"/>
    </row>
    <row r="14" spans="1:12" x14ac:dyDescent="0.2">
      <c r="A14" s="252"/>
      <c r="B14" s="253"/>
      <c r="C14" s="253"/>
      <c r="D14" s="253"/>
      <c r="E14" s="253"/>
      <c r="F14" s="254"/>
    </row>
    <row r="15" spans="1:12" x14ac:dyDescent="0.2">
      <c r="A15" s="252"/>
      <c r="B15" s="253"/>
      <c r="C15" s="253"/>
      <c r="D15" s="253"/>
      <c r="E15" s="253"/>
      <c r="F15" s="254"/>
    </row>
    <row r="16" spans="1:12" x14ac:dyDescent="0.2">
      <c r="A16" s="252"/>
      <c r="B16" s="253"/>
      <c r="C16" s="253"/>
      <c r="D16" s="253"/>
      <c r="E16" s="253"/>
      <c r="F16" s="254"/>
    </row>
    <row r="17" spans="1:6" x14ac:dyDescent="0.2">
      <c r="A17" s="252"/>
      <c r="B17" s="253"/>
      <c r="C17" s="253"/>
      <c r="D17" s="253"/>
      <c r="E17" s="253"/>
      <c r="F17" s="254"/>
    </row>
    <row r="18" spans="1:6" x14ac:dyDescent="0.2">
      <c r="A18" s="252"/>
      <c r="B18" s="253"/>
      <c r="C18" s="253"/>
      <c r="D18" s="253"/>
      <c r="E18" s="253"/>
      <c r="F18" s="254"/>
    </row>
    <row r="19" spans="1:6" ht="66" customHeight="1" x14ac:dyDescent="0.2">
      <c r="A19" s="252"/>
      <c r="B19" s="253"/>
      <c r="C19" s="253"/>
      <c r="D19" s="253"/>
      <c r="E19" s="253"/>
      <c r="F19" s="254"/>
    </row>
    <row r="20" spans="1:6" ht="220.5" customHeight="1" thickBot="1" x14ac:dyDescent="0.25">
      <c r="A20" s="255"/>
      <c r="B20" s="256"/>
      <c r="C20" s="256"/>
      <c r="D20" s="256"/>
      <c r="E20" s="256"/>
      <c r="F20" s="257"/>
    </row>
    <row r="21" spans="1:6" ht="29.25" customHeight="1" thickTop="1" x14ac:dyDescent="0.25">
      <c r="A21"/>
      <c r="B21"/>
      <c r="C21"/>
      <c r="D21"/>
      <c r="E21"/>
      <c r="F21"/>
    </row>
    <row r="38" spans="3:4" customFormat="1" ht="15" x14ac:dyDescent="0.25"/>
    <row r="39" spans="3:4" customFormat="1" ht="15" x14ac:dyDescent="0.25"/>
    <row r="40" spans="3:4" customFormat="1" ht="15" x14ac:dyDescent="0.25"/>
    <row r="41" spans="3:4" customFormat="1" ht="15" x14ac:dyDescent="0.25"/>
    <row r="42" spans="3:4" customFormat="1" ht="15" x14ac:dyDescent="0.25"/>
    <row r="45" spans="3:4" x14ac:dyDescent="0.2">
      <c r="C45" s="45"/>
      <c r="D45" s="45"/>
    </row>
    <row r="46" spans="3:4" x14ac:dyDescent="0.2">
      <c r="C46" s="46"/>
      <c r="D46" s="46"/>
    </row>
  </sheetData>
  <sheetProtection algorithmName="SHA-512" hashValue="eXlRhugBeUtheKSCGBoaU+ihMoMTgwUKKZnwJ3dzMdqtAkYE6lxYuogMw2GcUPif0K1cMSHegsHCFu0i4Vkd5g==" saltValue="EUzCM8iKoBTt4lS6r5iErA==" spinCount="100000" sheet="1" objects="1" scenarios="1"/>
  <mergeCells count="5">
    <mergeCell ref="A3:F3"/>
    <mergeCell ref="A2:F2"/>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0CFFF-3610-401C-8681-1EB34D8B5084}">
  <sheetPr codeName="Sheet11">
    <tabColor theme="7" tint="0.39997558519241921"/>
  </sheetPr>
  <dimension ref="B1:L62"/>
  <sheetViews>
    <sheetView workbookViewId="0">
      <selection activeCell="E3" sqref="E3"/>
    </sheetView>
  </sheetViews>
  <sheetFormatPr defaultRowHeight="15" x14ac:dyDescent="0.25"/>
  <cols>
    <col min="3" max="3" width="54.28515625" customWidth="1"/>
    <col min="4" max="4" width="14.7109375" bestFit="1" customWidth="1"/>
    <col min="5" max="5" width="28.42578125" bestFit="1" customWidth="1"/>
    <col min="6" max="6" width="10.5703125" customWidth="1"/>
    <col min="7" max="7" width="25.28515625" customWidth="1"/>
    <col min="8" max="8" width="24.7109375" customWidth="1"/>
    <col min="9" max="9" width="26.28515625" customWidth="1"/>
    <col min="12" max="12" width="15" customWidth="1"/>
  </cols>
  <sheetData>
    <row r="1" spans="2:12" ht="15.75" thickBot="1" x14ac:dyDescent="0.3"/>
    <row r="2" spans="2:12" ht="67.5" customHeight="1" thickTop="1" thickBot="1" x14ac:dyDescent="0.3">
      <c r="H2" s="242" t="s">
        <v>2</v>
      </c>
      <c r="I2" s="243"/>
      <c r="J2" s="243"/>
      <c r="K2" s="243"/>
      <c r="L2" s="244"/>
    </row>
    <row r="3" spans="2:12" ht="15.75" thickTop="1" x14ac:dyDescent="0.25"/>
    <row r="6" spans="2:12" ht="21" thickBot="1" x14ac:dyDescent="0.35">
      <c r="B6" s="78" t="s">
        <v>211</v>
      </c>
    </row>
    <row r="7" spans="2:12" ht="16.5" thickTop="1" x14ac:dyDescent="0.25">
      <c r="B7" s="359" t="s">
        <v>212</v>
      </c>
      <c r="C7" s="360"/>
      <c r="D7" s="360"/>
      <c r="E7" s="360"/>
      <c r="F7" s="360"/>
      <c r="G7" s="360"/>
      <c r="H7" s="360"/>
      <c r="I7" s="361"/>
    </row>
    <row r="8" spans="2:12" ht="15.75" thickBot="1" x14ac:dyDescent="0.3">
      <c r="B8" s="59"/>
      <c r="C8" s="52"/>
      <c r="D8" s="52"/>
      <c r="E8" s="52"/>
      <c r="F8" s="52"/>
      <c r="G8" s="52"/>
      <c r="H8" s="52"/>
      <c r="I8" s="60"/>
    </row>
    <row r="9" spans="2:12" ht="16.5" thickTop="1" x14ac:dyDescent="0.25">
      <c r="B9" s="362" t="s">
        <v>213</v>
      </c>
      <c r="C9" s="363"/>
      <c r="D9" s="363"/>
      <c r="E9" s="363"/>
      <c r="F9" s="363"/>
      <c r="G9" s="363"/>
      <c r="H9" s="363"/>
      <c r="I9" s="364"/>
    </row>
    <row r="10" spans="2:12" x14ac:dyDescent="0.25">
      <c r="B10" s="53"/>
      <c r="C10" s="39" t="s">
        <v>214</v>
      </c>
      <c r="D10" s="51" t="s">
        <v>215</v>
      </c>
      <c r="E10" s="51" t="s">
        <v>216</v>
      </c>
      <c r="F10" s="47"/>
      <c r="G10" s="51" t="s">
        <v>217</v>
      </c>
      <c r="H10" s="51"/>
      <c r="I10" s="86"/>
    </row>
    <row r="11" spans="2:12" ht="15" customHeight="1" x14ac:dyDescent="0.25">
      <c r="B11" s="53"/>
      <c r="C11" s="47" t="s">
        <v>218</v>
      </c>
      <c r="D11" s="47">
        <v>1.9199999999999998E-2</v>
      </c>
      <c r="E11" s="47" t="s">
        <v>219</v>
      </c>
      <c r="F11" s="47"/>
      <c r="G11" s="365" t="s">
        <v>220</v>
      </c>
      <c r="H11" s="365"/>
      <c r="I11" s="366"/>
    </row>
    <row r="12" spans="2:12" x14ac:dyDescent="0.25">
      <c r="B12" s="53"/>
      <c r="C12" s="47"/>
      <c r="D12" s="47"/>
      <c r="E12" s="47"/>
      <c r="F12" s="47"/>
      <c r="G12" s="365"/>
      <c r="H12" s="365"/>
      <c r="I12" s="366"/>
    </row>
    <row r="13" spans="2:12" ht="15.75" thickBot="1" x14ac:dyDescent="0.3">
      <c r="B13" s="54"/>
      <c r="C13" s="55"/>
      <c r="D13" s="55"/>
      <c r="E13" s="55"/>
      <c r="F13" s="55"/>
      <c r="G13" s="55"/>
      <c r="H13" s="55"/>
      <c r="I13" s="56"/>
    </row>
    <row r="14" spans="2:12" ht="16.5" thickTop="1" x14ac:dyDescent="0.25">
      <c r="B14" s="367" t="s">
        <v>221</v>
      </c>
      <c r="C14" s="368"/>
      <c r="D14" s="368"/>
      <c r="E14" s="368"/>
      <c r="F14" s="368"/>
      <c r="G14" s="368"/>
      <c r="H14" s="368"/>
      <c r="I14" s="369"/>
    </row>
    <row r="15" spans="2:12" x14ac:dyDescent="0.25">
      <c r="B15" s="58"/>
      <c r="C15" s="47"/>
      <c r="D15" s="43" t="s">
        <v>222</v>
      </c>
      <c r="E15" s="43" t="s">
        <v>223</v>
      </c>
      <c r="F15" s="357" t="s">
        <v>224</v>
      </c>
      <c r="G15" s="357"/>
      <c r="H15" s="357"/>
      <c r="I15" s="358"/>
    </row>
    <row r="16" spans="2:12" x14ac:dyDescent="0.25">
      <c r="B16" s="355" t="s">
        <v>225</v>
      </c>
      <c r="C16" s="356"/>
      <c r="D16" s="357" t="s">
        <v>226</v>
      </c>
      <c r="E16" s="357"/>
      <c r="F16" s="357"/>
      <c r="G16" s="357"/>
      <c r="H16" s="357"/>
      <c r="I16" s="358"/>
    </row>
    <row r="17" spans="2:10" x14ac:dyDescent="0.25">
      <c r="B17" s="53"/>
      <c r="C17" s="15" t="s">
        <v>227</v>
      </c>
      <c r="D17" s="84">
        <v>172.03332194954956</v>
      </c>
      <c r="E17" s="85" t="s">
        <v>228</v>
      </c>
      <c r="F17" s="351" t="s">
        <v>229</v>
      </c>
      <c r="G17" s="351"/>
      <c r="H17" s="351"/>
      <c r="I17" s="352"/>
      <c r="J17" s="83"/>
    </row>
    <row r="18" spans="2:10" ht="15.75" thickBot="1" x14ac:dyDescent="0.3">
      <c r="B18" s="54"/>
      <c r="C18" s="88" t="s">
        <v>230</v>
      </c>
      <c r="D18" s="89">
        <v>0.6927789821490804</v>
      </c>
      <c r="E18" s="90" t="s">
        <v>231</v>
      </c>
      <c r="F18" s="353" t="s">
        <v>229</v>
      </c>
      <c r="G18" s="353"/>
      <c r="H18" s="353"/>
      <c r="I18" s="354"/>
      <c r="J18" s="83"/>
    </row>
    <row r="19" spans="2:10" ht="15.75" thickTop="1" x14ac:dyDescent="0.25">
      <c r="B19" s="61"/>
      <c r="C19" s="350"/>
      <c r="D19" s="350"/>
      <c r="E19" s="350"/>
      <c r="F19" s="350"/>
      <c r="G19" s="350"/>
      <c r="H19" s="350"/>
      <c r="I19" s="350"/>
    </row>
    <row r="22" spans="2:10" ht="19.5" thickBot="1" x14ac:dyDescent="0.35">
      <c r="B22" s="116" t="s">
        <v>232</v>
      </c>
      <c r="C22" s="117"/>
      <c r="D22" s="117"/>
      <c r="E22" s="117"/>
      <c r="F22" s="117"/>
      <c r="G22" s="117"/>
      <c r="H22" s="117"/>
      <c r="I22" s="117"/>
    </row>
    <row r="23" spans="2:10" ht="16.5" thickTop="1" x14ac:dyDescent="0.25">
      <c r="B23" s="376" t="s">
        <v>233</v>
      </c>
      <c r="C23" s="377"/>
      <c r="D23" s="377"/>
      <c r="E23" s="377"/>
      <c r="F23" s="377"/>
      <c r="G23" s="377"/>
      <c r="H23" s="377"/>
      <c r="I23" s="378"/>
    </row>
    <row r="24" spans="2:10" ht="15.75" thickBot="1" x14ac:dyDescent="0.3">
      <c r="B24" s="118"/>
      <c r="C24" s="119"/>
      <c r="D24" s="119"/>
      <c r="E24" s="119"/>
      <c r="F24" s="119"/>
      <c r="G24" s="119"/>
      <c r="H24" s="119"/>
      <c r="I24" s="120"/>
    </row>
    <row r="25" spans="2:10" ht="16.5" thickTop="1" x14ac:dyDescent="0.25">
      <c r="B25" s="379" t="s">
        <v>213</v>
      </c>
      <c r="C25" s="380"/>
      <c r="D25" s="380"/>
      <c r="E25" s="380"/>
      <c r="F25" s="380"/>
      <c r="G25" s="380"/>
      <c r="H25" s="380"/>
      <c r="I25" s="381"/>
    </row>
    <row r="26" spans="2:10" x14ac:dyDescent="0.25">
      <c r="B26" s="121"/>
      <c r="C26" s="122" t="s">
        <v>214</v>
      </c>
      <c r="D26" s="123" t="s">
        <v>215</v>
      </c>
      <c r="E26" s="123" t="s">
        <v>216</v>
      </c>
      <c r="F26" s="124"/>
      <c r="G26" s="123" t="s">
        <v>217</v>
      </c>
      <c r="H26" s="123"/>
      <c r="I26" s="125"/>
    </row>
    <row r="27" spans="2:10" ht="15" customHeight="1" x14ac:dyDescent="0.25">
      <c r="B27" s="121"/>
      <c r="C27" s="124" t="s">
        <v>218</v>
      </c>
      <c r="D27" s="124">
        <v>1.9199999999999998E-2</v>
      </c>
      <c r="E27" s="124" t="s">
        <v>219</v>
      </c>
      <c r="F27" s="124"/>
      <c r="G27" s="397" t="s">
        <v>234</v>
      </c>
      <c r="H27" s="397"/>
      <c r="I27" s="398"/>
    </row>
    <row r="28" spans="2:10" x14ac:dyDescent="0.25">
      <c r="B28" s="121"/>
      <c r="C28" s="124"/>
      <c r="D28" s="124"/>
      <c r="E28" s="124"/>
      <c r="F28" s="124"/>
      <c r="G28" s="397"/>
      <c r="H28" s="397"/>
      <c r="I28" s="398"/>
    </row>
    <row r="29" spans="2:10" ht="15.75" thickBot="1" x14ac:dyDescent="0.3">
      <c r="B29" s="126"/>
      <c r="C29" s="127"/>
      <c r="D29" s="127"/>
      <c r="E29" s="127"/>
      <c r="F29" s="127"/>
      <c r="G29" s="127"/>
      <c r="H29" s="127"/>
      <c r="I29" s="128"/>
    </row>
    <row r="30" spans="2:10" ht="16.5" thickTop="1" x14ac:dyDescent="0.25">
      <c r="B30" s="399" t="s">
        <v>221</v>
      </c>
      <c r="C30" s="400"/>
      <c r="D30" s="400"/>
      <c r="E30" s="400"/>
      <c r="F30" s="400"/>
      <c r="G30" s="400"/>
      <c r="H30" s="400"/>
      <c r="I30" s="401"/>
    </row>
    <row r="31" spans="2:10" x14ac:dyDescent="0.25">
      <c r="B31" s="129"/>
      <c r="C31" s="124"/>
      <c r="D31" s="130" t="s">
        <v>222</v>
      </c>
      <c r="E31" s="130" t="s">
        <v>223</v>
      </c>
      <c r="F31" s="402" t="s">
        <v>235</v>
      </c>
      <c r="G31" s="402"/>
      <c r="H31" s="402"/>
      <c r="I31" s="403"/>
    </row>
    <row r="32" spans="2:10" x14ac:dyDescent="0.25">
      <c r="B32" s="404" t="s">
        <v>225</v>
      </c>
      <c r="C32" s="405"/>
      <c r="D32" s="402" t="s">
        <v>226</v>
      </c>
      <c r="E32" s="402"/>
      <c r="F32" s="402"/>
      <c r="G32" s="402"/>
      <c r="H32" s="402"/>
      <c r="I32" s="403"/>
    </row>
    <row r="33" spans="2:10" x14ac:dyDescent="0.25">
      <c r="B33" s="121"/>
      <c r="C33" s="131" t="s">
        <v>236</v>
      </c>
      <c r="D33" s="132">
        <v>51.21</v>
      </c>
      <c r="E33" s="131" t="s">
        <v>237</v>
      </c>
      <c r="F33" s="386" t="s">
        <v>238</v>
      </c>
      <c r="G33" s="386"/>
      <c r="H33" s="386"/>
      <c r="I33" s="387"/>
    </row>
    <row r="34" spans="2:10" x14ac:dyDescent="0.25">
      <c r="B34" s="121"/>
      <c r="C34" s="131" t="s">
        <v>239</v>
      </c>
      <c r="D34" s="132">
        <v>6515.78</v>
      </c>
      <c r="E34" s="131" t="s">
        <v>240</v>
      </c>
      <c r="F34" s="386" t="s">
        <v>241</v>
      </c>
      <c r="G34" s="386"/>
      <c r="H34" s="386"/>
      <c r="I34" s="387"/>
    </row>
    <row r="35" spans="2:10" x14ac:dyDescent="0.25">
      <c r="B35" s="121"/>
      <c r="C35" s="131" t="s">
        <v>242</v>
      </c>
      <c r="D35" s="132">
        <v>29635.150603075803</v>
      </c>
      <c r="E35" s="131" t="s">
        <v>243</v>
      </c>
      <c r="F35" s="386" t="s">
        <v>244</v>
      </c>
      <c r="G35" s="386"/>
      <c r="H35" s="386"/>
      <c r="I35" s="387"/>
    </row>
    <row r="36" spans="2:10" ht="25.5" x14ac:dyDescent="0.25">
      <c r="B36" s="121"/>
      <c r="C36" s="133" t="s">
        <v>245</v>
      </c>
      <c r="D36" s="132">
        <v>1.58</v>
      </c>
      <c r="E36" s="131" t="s">
        <v>246</v>
      </c>
      <c r="F36" s="386" t="s">
        <v>247</v>
      </c>
      <c r="G36" s="386"/>
      <c r="H36" s="386"/>
      <c r="I36" s="387"/>
    </row>
    <row r="37" spans="2:10" x14ac:dyDescent="0.25">
      <c r="B37" s="121"/>
      <c r="C37" s="133" t="s">
        <v>248</v>
      </c>
      <c r="D37" s="132">
        <v>0.69246502501369656</v>
      </c>
      <c r="E37" s="131" t="s">
        <v>231</v>
      </c>
      <c r="F37" s="386" t="s">
        <v>247</v>
      </c>
      <c r="G37" s="386"/>
      <c r="H37" s="386"/>
      <c r="I37" s="387"/>
      <c r="J37" s="83"/>
    </row>
    <row r="38" spans="2:10" x14ac:dyDescent="0.25">
      <c r="B38" s="121"/>
      <c r="C38" s="133" t="s">
        <v>227</v>
      </c>
      <c r="D38" s="132">
        <v>171.38439897438093</v>
      </c>
      <c r="E38" s="131" t="s">
        <v>228</v>
      </c>
      <c r="F38" s="386" t="s">
        <v>247</v>
      </c>
      <c r="G38" s="386"/>
      <c r="H38" s="386"/>
      <c r="I38" s="387"/>
      <c r="J38" s="83"/>
    </row>
    <row r="39" spans="2:10" x14ac:dyDescent="0.25">
      <c r="B39" s="121"/>
      <c r="C39" s="133" t="s">
        <v>249</v>
      </c>
      <c r="D39" s="132">
        <v>76.608400062692581</v>
      </c>
      <c r="E39" s="131" t="s">
        <v>228</v>
      </c>
      <c r="F39" s="386" t="s">
        <v>247</v>
      </c>
      <c r="G39" s="386"/>
      <c r="H39" s="386"/>
      <c r="I39" s="387"/>
    </row>
    <row r="40" spans="2:10" ht="15.75" thickBot="1" x14ac:dyDescent="0.3">
      <c r="B40" s="126"/>
      <c r="C40" s="133" t="s">
        <v>250</v>
      </c>
      <c r="D40" s="132">
        <v>598.30999999999995</v>
      </c>
      <c r="E40" s="131" t="s">
        <v>251</v>
      </c>
      <c r="F40" s="386" t="s">
        <v>252</v>
      </c>
      <c r="G40" s="386"/>
      <c r="H40" s="386"/>
      <c r="I40" s="387"/>
    </row>
    <row r="41" spans="2:10" ht="33" customHeight="1" thickTop="1" thickBot="1" x14ac:dyDescent="0.3">
      <c r="B41" s="117"/>
      <c r="C41" s="388" t="s">
        <v>253</v>
      </c>
      <c r="D41" s="389"/>
      <c r="E41" s="389"/>
      <c r="F41" s="389"/>
      <c r="G41" s="389"/>
      <c r="H41" s="389"/>
      <c r="I41" s="390"/>
    </row>
    <row r="42" spans="2:10" ht="15.75" thickTop="1" x14ac:dyDescent="0.25"/>
    <row r="43" spans="2:10" ht="19.5" thickBot="1" x14ac:dyDescent="0.35">
      <c r="B43" s="116" t="s">
        <v>254</v>
      </c>
      <c r="C43" s="117"/>
      <c r="D43" s="117"/>
      <c r="E43" s="117"/>
      <c r="F43" s="117"/>
      <c r="G43" s="117"/>
      <c r="H43" s="117"/>
      <c r="I43" s="117"/>
    </row>
    <row r="44" spans="2:10" ht="16.5" thickTop="1" x14ac:dyDescent="0.25">
      <c r="B44" s="376" t="s">
        <v>255</v>
      </c>
      <c r="C44" s="377"/>
      <c r="D44" s="377"/>
      <c r="E44" s="377"/>
      <c r="F44" s="377"/>
      <c r="G44" s="377"/>
      <c r="H44" s="377"/>
      <c r="I44" s="378"/>
    </row>
    <row r="45" spans="2:10" ht="15.75" thickBot="1" x14ac:dyDescent="0.3">
      <c r="B45" s="134"/>
      <c r="C45" s="135"/>
      <c r="D45" s="135"/>
      <c r="E45" s="135"/>
      <c r="F45" s="135"/>
      <c r="G45" s="135"/>
      <c r="H45" s="135"/>
      <c r="I45" s="136"/>
    </row>
    <row r="46" spans="2:10" ht="16.5" thickTop="1" x14ac:dyDescent="0.25">
      <c r="B46" s="391" t="s">
        <v>213</v>
      </c>
      <c r="C46" s="392"/>
      <c r="D46" s="392"/>
      <c r="E46" s="392"/>
      <c r="F46" s="392"/>
      <c r="G46" s="392"/>
      <c r="H46" s="392"/>
      <c r="I46" s="393"/>
    </row>
    <row r="47" spans="2:10" x14ac:dyDescent="0.25">
      <c r="B47" s="137"/>
      <c r="C47" s="138" t="s">
        <v>214</v>
      </c>
      <c r="D47" s="139" t="s">
        <v>215</v>
      </c>
      <c r="E47" s="139" t="s">
        <v>216</v>
      </c>
      <c r="F47" s="140"/>
      <c r="G47" s="139" t="s">
        <v>217</v>
      </c>
      <c r="H47" s="139"/>
      <c r="I47" s="141"/>
    </row>
    <row r="48" spans="2:10" x14ac:dyDescent="0.25">
      <c r="B48" s="137"/>
      <c r="C48" s="140" t="s">
        <v>218</v>
      </c>
      <c r="D48" s="140">
        <v>1.9199999999999998E-2</v>
      </c>
      <c r="E48" s="140" t="s">
        <v>219</v>
      </c>
      <c r="F48" s="140"/>
      <c r="G48" s="384" t="s">
        <v>256</v>
      </c>
      <c r="H48" s="384"/>
      <c r="I48" s="385"/>
    </row>
    <row r="49" spans="2:9" x14ac:dyDescent="0.25">
      <c r="B49" s="137"/>
      <c r="C49" s="140"/>
      <c r="D49" s="140"/>
      <c r="E49" s="140"/>
      <c r="F49" s="140"/>
      <c r="G49" s="384"/>
      <c r="H49" s="384"/>
      <c r="I49" s="385"/>
    </row>
    <row r="50" spans="2:9" ht="15.75" thickBot="1" x14ac:dyDescent="0.3">
      <c r="B50" s="142"/>
      <c r="C50" s="143"/>
      <c r="D50" s="143"/>
      <c r="E50" s="143"/>
      <c r="F50" s="143"/>
      <c r="G50" s="143"/>
      <c r="H50" s="143"/>
      <c r="I50" s="144"/>
    </row>
    <row r="51" spans="2:9" ht="16.5" thickTop="1" x14ac:dyDescent="0.25">
      <c r="B51" s="394" t="s">
        <v>221</v>
      </c>
      <c r="C51" s="395"/>
      <c r="D51" s="395"/>
      <c r="E51" s="395"/>
      <c r="F51" s="395"/>
      <c r="G51" s="395"/>
      <c r="H51" s="395"/>
      <c r="I51" s="396"/>
    </row>
    <row r="52" spans="2:9" x14ac:dyDescent="0.25">
      <c r="B52" s="145"/>
      <c r="C52" s="140"/>
      <c r="D52" s="146" t="s">
        <v>222</v>
      </c>
      <c r="E52" s="146" t="s">
        <v>223</v>
      </c>
      <c r="F52" s="374" t="s">
        <v>257</v>
      </c>
      <c r="G52" s="374"/>
      <c r="H52" s="374"/>
      <c r="I52" s="375"/>
    </row>
    <row r="53" spans="2:9" x14ac:dyDescent="0.25">
      <c r="B53" s="382" t="s">
        <v>225</v>
      </c>
      <c r="C53" s="383"/>
      <c r="D53" s="374" t="s">
        <v>226</v>
      </c>
      <c r="E53" s="374"/>
      <c r="F53" s="374"/>
      <c r="G53" s="374"/>
      <c r="H53" s="374"/>
      <c r="I53" s="375"/>
    </row>
    <row r="54" spans="2:9" x14ac:dyDescent="0.25">
      <c r="B54" s="137"/>
      <c r="C54" s="147" t="s">
        <v>236</v>
      </c>
      <c r="D54" s="148">
        <v>51.021532294688157</v>
      </c>
      <c r="E54" s="147" t="s">
        <v>237</v>
      </c>
      <c r="F54" s="370" t="s">
        <v>258</v>
      </c>
      <c r="G54" s="370"/>
      <c r="H54" s="370"/>
      <c r="I54" s="371"/>
    </row>
    <row r="55" spans="2:9" x14ac:dyDescent="0.25">
      <c r="B55" s="137"/>
      <c r="C55" s="147" t="s">
        <v>239</v>
      </c>
      <c r="D55" s="148">
        <v>6515.78</v>
      </c>
      <c r="E55" s="147" t="s">
        <v>240</v>
      </c>
      <c r="F55" s="370" t="s">
        <v>259</v>
      </c>
      <c r="G55" s="370"/>
      <c r="H55" s="370"/>
      <c r="I55" s="371"/>
    </row>
    <row r="56" spans="2:9" x14ac:dyDescent="0.25">
      <c r="B56" s="137"/>
      <c r="C56" s="147" t="s">
        <v>242</v>
      </c>
      <c r="D56" s="148">
        <v>28420.964770642204</v>
      </c>
      <c r="E56" s="149" t="s">
        <v>243</v>
      </c>
      <c r="F56" s="370" t="s">
        <v>260</v>
      </c>
      <c r="G56" s="370"/>
      <c r="H56" s="370"/>
      <c r="I56" s="371"/>
    </row>
    <row r="57" spans="2:9" ht="25.5" x14ac:dyDescent="0.25">
      <c r="B57" s="137"/>
      <c r="C57" s="149" t="s">
        <v>245</v>
      </c>
      <c r="D57" s="148">
        <v>1.5885962338549504</v>
      </c>
      <c r="E57" s="147" t="s">
        <v>246</v>
      </c>
      <c r="F57" s="370" t="s">
        <v>258</v>
      </c>
      <c r="G57" s="370"/>
      <c r="H57" s="370"/>
      <c r="I57" s="371"/>
    </row>
    <row r="58" spans="2:9" x14ac:dyDescent="0.25">
      <c r="B58" s="137"/>
      <c r="C58" s="149" t="s">
        <v>248</v>
      </c>
      <c r="D58" s="148">
        <v>0.69246502501369656</v>
      </c>
      <c r="E58" s="147" t="s">
        <v>231</v>
      </c>
      <c r="F58" s="370" t="s">
        <v>258</v>
      </c>
      <c r="G58" s="370"/>
      <c r="H58" s="370"/>
      <c r="I58" s="371"/>
    </row>
    <row r="59" spans="2:9" x14ac:dyDescent="0.25">
      <c r="B59" s="137"/>
      <c r="C59" s="149" t="s">
        <v>227</v>
      </c>
      <c r="D59" s="148">
        <v>171.95535900560699</v>
      </c>
      <c r="E59" s="147" t="s">
        <v>228</v>
      </c>
      <c r="F59" s="370" t="s">
        <v>258</v>
      </c>
      <c r="G59" s="370"/>
      <c r="H59" s="370"/>
      <c r="I59" s="371"/>
    </row>
    <row r="60" spans="2:9" x14ac:dyDescent="0.25">
      <c r="B60" s="137"/>
      <c r="C60" s="149" t="s">
        <v>249</v>
      </c>
      <c r="D60" s="148">
        <v>76.863617776520286</v>
      </c>
      <c r="E60" s="147" t="s">
        <v>228</v>
      </c>
      <c r="F60" s="370" t="s">
        <v>258</v>
      </c>
      <c r="G60" s="370"/>
      <c r="H60" s="370"/>
      <c r="I60" s="371"/>
    </row>
    <row r="61" spans="2:9" ht="15.75" thickBot="1" x14ac:dyDescent="0.3">
      <c r="B61" s="142"/>
      <c r="C61" s="150" t="s">
        <v>250</v>
      </c>
      <c r="D61" s="151">
        <v>609.1</v>
      </c>
      <c r="E61" s="152" t="s">
        <v>251</v>
      </c>
      <c r="F61" s="372" t="s">
        <v>258</v>
      </c>
      <c r="G61" s="372"/>
      <c r="H61" s="372"/>
      <c r="I61" s="373"/>
    </row>
    <row r="62" spans="2:9" ht="15.75" thickTop="1" x14ac:dyDescent="0.25"/>
  </sheetData>
  <sheetProtection algorithmName="SHA-512" hashValue="M+Rv0nWX6XNgROs6SvJ96IRosN0jTj8dHQfgDoYJhEz+RET3lCDOXb8qSaVkAORdseFYyXKlkOx68g6pw87JNQ==" saltValue="SHsys4FztyKZUSxt2cNFcw==" spinCount="100000" sheet="1" objects="1" scenarios="1"/>
  <mergeCells count="45">
    <mergeCell ref="F33:I33"/>
    <mergeCell ref="G27:I28"/>
    <mergeCell ref="B30:I30"/>
    <mergeCell ref="F31:I31"/>
    <mergeCell ref="B32:C32"/>
    <mergeCell ref="D32:E32"/>
    <mergeCell ref="F32:I32"/>
    <mergeCell ref="F37:I37"/>
    <mergeCell ref="F38:I38"/>
    <mergeCell ref="F39:I39"/>
    <mergeCell ref="F56:I56"/>
    <mergeCell ref="F57:I57"/>
    <mergeCell ref="C41:I41"/>
    <mergeCell ref="B46:I46"/>
    <mergeCell ref="B44:I44"/>
    <mergeCell ref="B51:I51"/>
    <mergeCell ref="F55:I55"/>
    <mergeCell ref="F54:I54"/>
    <mergeCell ref="H2:L2"/>
    <mergeCell ref="F58:I58"/>
    <mergeCell ref="F59:I59"/>
    <mergeCell ref="F61:I61"/>
    <mergeCell ref="F52:I52"/>
    <mergeCell ref="F60:I60"/>
    <mergeCell ref="B23:I23"/>
    <mergeCell ref="B25:I25"/>
    <mergeCell ref="B53:C53"/>
    <mergeCell ref="F53:I53"/>
    <mergeCell ref="G48:I49"/>
    <mergeCell ref="D53:E53"/>
    <mergeCell ref="F40:I40"/>
    <mergeCell ref="F34:I34"/>
    <mergeCell ref="F35:I35"/>
    <mergeCell ref="F36:I36"/>
    <mergeCell ref="B7:I7"/>
    <mergeCell ref="B9:I9"/>
    <mergeCell ref="G11:I12"/>
    <mergeCell ref="B14:I14"/>
    <mergeCell ref="F15:I15"/>
    <mergeCell ref="C19:I19"/>
    <mergeCell ref="F17:I17"/>
    <mergeCell ref="F18:I18"/>
    <mergeCell ref="B16:C16"/>
    <mergeCell ref="D16:E16"/>
    <mergeCell ref="F16:I16"/>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7AF01-C105-496D-85B3-6B60F3C0A611}">
  <sheetPr codeName="Sheet15">
    <tabColor theme="7" tint="0.39997558519241921"/>
  </sheetPr>
  <dimension ref="A3:C30"/>
  <sheetViews>
    <sheetView workbookViewId="0">
      <selection activeCell="B6" sqref="B6"/>
    </sheetView>
  </sheetViews>
  <sheetFormatPr defaultRowHeight="15" x14ac:dyDescent="0.25"/>
  <cols>
    <col min="1" max="1" width="48.28515625" customWidth="1"/>
    <col min="2" max="2" width="46.28515625" customWidth="1"/>
    <col min="3" max="3" width="70.5703125" customWidth="1"/>
  </cols>
  <sheetData>
    <row r="3" spans="1:3" ht="15.75" thickBot="1" x14ac:dyDescent="0.3"/>
    <row r="4" spans="1:3" ht="21.75" thickTop="1" thickBot="1" x14ac:dyDescent="0.3">
      <c r="A4" s="314" t="s">
        <v>261</v>
      </c>
      <c r="B4" s="315"/>
      <c r="C4" s="316"/>
    </row>
    <row r="5" spans="1:3" ht="15.75" thickTop="1" x14ac:dyDescent="0.25">
      <c r="A5" s="96"/>
      <c r="B5" s="97" t="s">
        <v>64</v>
      </c>
      <c r="C5" s="98" t="s">
        <v>65</v>
      </c>
    </row>
    <row r="6" spans="1:3" ht="178.5" x14ac:dyDescent="0.25">
      <c r="A6" s="99" t="s">
        <v>262</v>
      </c>
      <c r="B6" s="154" t="s">
        <v>263</v>
      </c>
      <c r="C6" s="153" t="s">
        <v>264</v>
      </c>
    </row>
    <row r="7" spans="1:3" ht="100.15" customHeight="1" x14ac:dyDescent="0.25">
      <c r="A7" s="62" t="s">
        <v>69</v>
      </c>
      <c r="B7" s="154" t="s">
        <v>265</v>
      </c>
      <c r="C7" s="153" t="s">
        <v>266</v>
      </c>
    </row>
    <row r="8" spans="1:3" ht="29.65" customHeight="1" x14ac:dyDescent="0.25">
      <c r="A8" s="99" t="s">
        <v>70</v>
      </c>
      <c r="B8" s="154" t="s">
        <v>267</v>
      </c>
      <c r="C8" s="153" t="s">
        <v>268</v>
      </c>
    </row>
    <row r="9" spans="1:3" ht="172.9" customHeight="1" x14ac:dyDescent="0.25">
      <c r="A9" s="62" t="s">
        <v>71</v>
      </c>
      <c r="B9" s="36" t="s">
        <v>269</v>
      </c>
      <c r="C9" s="63" t="s">
        <v>270</v>
      </c>
    </row>
    <row r="10" spans="1:3" ht="157.15" customHeight="1" x14ac:dyDescent="0.25">
      <c r="A10" s="62" t="s">
        <v>72</v>
      </c>
      <c r="B10" s="36" t="s">
        <v>271</v>
      </c>
      <c r="C10" s="63" t="s">
        <v>272</v>
      </c>
    </row>
    <row r="11" spans="1:3" ht="226.9" customHeight="1" x14ac:dyDescent="0.25">
      <c r="A11" s="62" t="s">
        <v>73</v>
      </c>
      <c r="B11" s="154" t="s">
        <v>273</v>
      </c>
      <c r="C11" s="63" t="s">
        <v>274</v>
      </c>
    </row>
    <row r="12" spans="1:3" ht="223.15" customHeight="1" x14ac:dyDescent="0.25">
      <c r="A12" s="62" t="s">
        <v>74</v>
      </c>
      <c r="B12" s="36" t="s">
        <v>275</v>
      </c>
      <c r="C12" s="153" t="s">
        <v>276</v>
      </c>
    </row>
    <row r="13" spans="1:3" ht="112.15" customHeight="1" x14ac:dyDescent="0.25">
      <c r="A13" s="62" t="s">
        <v>75</v>
      </c>
      <c r="B13" s="154" t="s">
        <v>277</v>
      </c>
      <c r="C13" s="153" t="s">
        <v>278</v>
      </c>
    </row>
    <row r="14" spans="1:3" ht="372" customHeight="1" x14ac:dyDescent="0.25">
      <c r="A14" s="62" t="s">
        <v>76</v>
      </c>
      <c r="B14" s="36" t="s">
        <v>279</v>
      </c>
      <c r="C14" s="153" t="s">
        <v>280</v>
      </c>
    </row>
    <row r="15" spans="1:3" ht="199.9" customHeight="1" x14ac:dyDescent="0.25">
      <c r="A15" s="99" t="s">
        <v>77</v>
      </c>
      <c r="B15" s="154" t="s">
        <v>281</v>
      </c>
      <c r="C15" s="153" t="s">
        <v>282</v>
      </c>
    </row>
    <row r="16" spans="1:3" ht="118.5" customHeight="1" x14ac:dyDescent="0.25">
      <c r="A16" s="99" t="s">
        <v>78</v>
      </c>
      <c r="B16" s="154" t="s">
        <v>283</v>
      </c>
      <c r="C16" s="153" t="s">
        <v>284</v>
      </c>
    </row>
    <row r="17" spans="1:3" ht="28.15" customHeight="1" x14ac:dyDescent="0.25">
      <c r="A17" s="100" t="s">
        <v>79</v>
      </c>
      <c r="B17" s="36" t="s">
        <v>285</v>
      </c>
      <c r="C17" s="63" t="s">
        <v>286</v>
      </c>
    </row>
    <row r="18" spans="1:3" ht="34.15" customHeight="1" x14ac:dyDescent="0.25">
      <c r="A18" s="100" t="s">
        <v>80</v>
      </c>
      <c r="B18" s="36" t="s">
        <v>287</v>
      </c>
      <c r="C18" s="63" t="s">
        <v>288</v>
      </c>
    </row>
    <row r="19" spans="1:3" ht="74.099999999999994" customHeight="1" x14ac:dyDescent="0.25">
      <c r="A19" s="100" t="s">
        <v>81</v>
      </c>
      <c r="B19" s="406" t="s">
        <v>289</v>
      </c>
      <c r="C19" s="408" t="s">
        <v>290</v>
      </c>
    </row>
    <row r="20" spans="1:3" ht="111" customHeight="1" x14ac:dyDescent="0.25">
      <c r="A20" s="100" t="s">
        <v>82</v>
      </c>
      <c r="B20" s="407"/>
      <c r="C20" s="409"/>
    </row>
    <row r="21" spans="1:3" ht="151.15" customHeight="1" x14ac:dyDescent="0.25">
      <c r="A21" s="100" t="s">
        <v>83</v>
      </c>
      <c r="B21" s="36" t="s">
        <v>291</v>
      </c>
      <c r="C21" s="63" t="s">
        <v>292</v>
      </c>
    </row>
    <row r="22" spans="1:3" ht="162" customHeight="1" x14ac:dyDescent="0.25">
      <c r="A22" s="100" t="s">
        <v>84</v>
      </c>
      <c r="B22" s="36" t="s">
        <v>293</v>
      </c>
      <c r="C22" s="63" t="s">
        <v>294</v>
      </c>
    </row>
    <row r="23" spans="1:3" ht="250.9" customHeight="1" x14ac:dyDescent="0.25">
      <c r="A23" s="100" t="s">
        <v>85</v>
      </c>
      <c r="B23" s="36" t="s">
        <v>295</v>
      </c>
      <c r="C23" s="63" t="s">
        <v>296</v>
      </c>
    </row>
    <row r="24" spans="1:3" ht="213.4" customHeight="1" x14ac:dyDescent="0.25">
      <c r="A24" s="100" t="s">
        <v>86</v>
      </c>
      <c r="B24" s="36" t="s">
        <v>297</v>
      </c>
      <c r="C24" s="63" t="s">
        <v>298</v>
      </c>
    </row>
    <row r="25" spans="1:3" ht="228.4" customHeight="1" x14ac:dyDescent="0.25">
      <c r="A25" s="100" t="s">
        <v>87</v>
      </c>
      <c r="B25" s="36" t="s">
        <v>299</v>
      </c>
      <c r="C25" s="63" t="s">
        <v>300</v>
      </c>
    </row>
    <row r="26" spans="1:3" ht="369.75" x14ac:dyDescent="0.25">
      <c r="A26" s="100" t="s">
        <v>301</v>
      </c>
      <c r="B26" s="36" t="s">
        <v>302</v>
      </c>
      <c r="C26" s="63" t="s">
        <v>303</v>
      </c>
    </row>
    <row r="27" spans="1:3" ht="135" customHeight="1" x14ac:dyDescent="0.25">
      <c r="A27" s="100" t="s">
        <v>89</v>
      </c>
      <c r="B27" s="36" t="s">
        <v>304</v>
      </c>
      <c r="C27" s="63" t="s">
        <v>305</v>
      </c>
    </row>
    <row r="28" spans="1:3" ht="111" customHeight="1" x14ac:dyDescent="0.25">
      <c r="A28" s="100" t="s">
        <v>90</v>
      </c>
      <c r="B28" s="36" t="s">
        <v>306</v>
      </c>
      <c r="C28" s="63" t="s">
        <v>307</v>
      </c>
    </row>
    <row r="29" spans="1:3" ht="116.65" customHeight="1" thickBot="1" x14ac:dyDescent="0.3">
      <c r="A29" s="101" t="s">
        <v>91</v>
      </c>
      <c r="B29" s="155" t="s">
        <v>308</v>
      </c>
      <c r="C29" s="87" t="s">
        <v>309</v>
      </c>
    </row>
    <row r="30" spans="1:3" ht="15.75" thickTop="1" x14ac:dyDescent="0.25"/>
  </sheetData>
  <sheetProtection algorithmName="SHA-512" hashValue="jHRkog/AzAm7Gveon1yMYqJTtt0y82BoegKvFXqFz9CHD20f2KO4oe5n7cj7f87Ie2bbmWKU/U22eB19tr+qsg==" saltValue="SSckD8WSxcPmNl2wmCJjhA==" spinCount="100000" sheet="1" objects="1" scenarios="1" formatColumns="0" formatRows="0"/>
  <mergeCells count="3">
    <mergeCell ref="A4:C4"/>
    <mergeCell ref="B19:B20"/>
    <mergeCell ref="C19:C2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J61"/>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4.25" customHeight="1" x14ac:dyDescent="0.25">
      <c r="A1" s="421" t="s">
        <v>310</v>
      </c>
      <c r="B1" s="421"/>
      <c r="C1" s="421"/>
      <c r="D1" s="421"/>
      <c r="E1" s="421"/>
      <c r="F1" s="421"/>
      <c r="G1" s="422"/>
    </row>
    <row r="2" spans="1:7" s="21" customFormat="1" ht="18" x14ac:dyDescent="0.25">
      <c r="A2" s="26" t="s">
        <v>311</v>
      </c>
      <c r="B2" s="30"/>
      <c r="C2" s="30"/>
      <c r="D2" s="30"/>
      <c r="E2" s="30"/>
      <c r="F2" s="26"/>
      <c r="G2" s="31"/>
    </row>
    <row r="3" spans="1:7" s="4" customFormat="1" x14ac:dyDescent="0.2">
      <c r="A3" s="6" t="s">
        <v>62</v>
      </c>
      <c r="B3" s="293" t="s">
        <v>312</v>
      </c>
      <c r="C3" s="294"/>
      <c r="D3" s="294"/>
      <c r="E3" s="320"/>
      <c r="F3" s="39" t="s">
        <v>64</v>
      </c>
      <c r="G3" s="6" t="s">
        <v>313</v>
      </c>
    </row>
    <row r="4" spans="1:7" s="4" customFormat="1" x14ac:dyDescent="0.2">
      <c r="A4" s="6"/>
      <c r="B4" s="39" t="s">
        <v>314</v>
      </c>
      <c r="C4" s="39" t="s">
        <v>314</v>
      </c>
      <c r="D4" s="39" t="s">
        <v>314</v>
      </c>
      <c r="E4" s="39" t="s">
        <v>314</v>
      </c>
      <c r="F4" s="39"/>
      <c r="G4" s="6"/>
    </row>
    <row r="5" spans="1:7" ht="137.25" customHeight="1" x14ac:dyDescent="0.2">
      <c r="A5" s="42" t="s">
        <v>315</v>
      </c>
      <c r="B5" s="8"/>
      <c r="C5" s="8"/>
      <c r="D5" s="8"/>
      <c r="E5" s="8"/>
      <c r="F5" s="14" t="s">
        <v>316</v>
      </c>
      <c r="G5" s="7" t="s">
        <v>317</v>
      </c>
    </row>
    <row r="6" spans="1:7" ht="121.5" customHeight="1" x14ac:dyDescent="0.2">
      <c r="A6" s="42" t="s">
        <v>318</v>
      </c>
      <c r="B6" s="8"/>
      <c r="C6" s="8"/>
      <c r="D6" s="8"/>
      <c r="E6" s="8"/>
      <c r="F6" s="7" t="s">
        <v>319</v>
      </c>
      <c r="G6" s="7" t="s">
        <v>320</v>
      </c>
    </row>
    <row r="7" spans="1:7" ht="233.25" customHeight="1" x14ac:dyDescent="0.2">
      <c r="A7" s="42" t="s">
        <v>73</v>
      </c>
      <c r="B7" s="8"/>
      <c r="C7" s="8"/>
      <c r="D7" s="8"/>
      <c r="E7" s="8"/>
      <c r="F7" s="14" t="s">
        <v>321</v>
      </c>
      <c r="G7" s="7" t="s">
        <v>322</v>
      </c>
    </row>
    <row r="8" spans="1:7" ht="248.25" customHeight="1" x14ac:dyDescent="0.2">
      <c r="A8" s="42" t="s">
        <v>74</v>
      </c>
      <c r="B8" s="8"/>
      <c r="C8" s="8"/>
      <c r="D8" s="8"/>
      <c r="E8" s="8"/>
      <c r="F8" s="14" t="s">
        <v>323</v>
      </c>
      <c r="G8" s="7" t="s">
        <v>324</v>
      </c>
    </row>
    <row r="9" spans="1:7" ht="73.5" customHeight="1" x14ac:dyDescent="0.2">
      <c r="A9" s="42" t="s">
        <v>76</v>
      </c>
      <c r="B9" s="8"/>
      <c r="C9" s="8"/>
      <c r="D9" s="8"/>
      <c r="E9" s="8"/>
      <c r="F9" s="7" t="s">
        <v>325</v>
      </c>
      <c r="G9" s="7" t="s">
        <v>326</v>
      </c>
    </row>
    <row r="10" spans="1:7" ht="36" customHeight="1" x14ac:dyDescent="0.2">
      <c r="A10" s="42" t="s">
        <v>77</v>
      </c>
      <c r="B10" s="8"/>
      <c r="C10" s="8"/>
      <c r="D10" s="8"/>
      <c r="E10" s="8"/>
      <c r="F10" s="7" t="s">
        <v>327</v>
      </c>
      <c r="G10" s="7" t="s">
        <v>328</v>
      </c>
    </row>
    <row r="11" spans="1:7" ht="110.25" customHeight="1" x14ac:dyDescent="0.2">
      <c r="A11" s="42" t="s">
        <v>81</v>
      </c>
      <c r="B11" s="8"/>
      <c r="C11" s="8"/>
      <c r="D11" s="8"/>
      <c r="E11" s="8"/>
      <c r="F11" s="7" t="s">
        <v>329</v>
      </c>
      <c r="G11" s="7" t="s">
        <v>330</v>
      </c>
    </row>
    <row r="12" spans="1:7" ht="51.75" customHeight="1" x14ac:dyDescent="0.2">
      <c r="A12" s="42" t="s">
        <v>83</v>
      </c>
      <c r="B12" s="8"/>
      <c r="C12" s="8"/>
      <c r="D12" s="8"/>
      <c r="E12" s="8"/>
      <c r="F12" s="7" t="s">
        <v>331</v>
      </c>
      <c r="G12" s="7" t="s">
        <v>332</v>
      </c>
    </row>
    <row r="13" spans="1:7" ht="90.75" customHeight="1" x14ac:dyDescent="0.2">
      <c r="A13" s="42" t="s">
        <v>86</v>
      </c>
      <c r="B13" s="8"/>
      <c r="C13" s="8"/>
      <c r="D13" s="8"/>
      <c r="E13" s="8"/>
      <c r="F13" s="7" t="s">
        <v>333</v>
      </c>
      <c r="G13" s="7" t="s">
        <v>334</v>
      </c>
    </row>
    <row r="14" spans="1:7" x14ac:dyDescent="0.2">
      <c r="A14" s="6" t="s">
        <v>335</v>
      </c>
      <c r="B14" s="8"/>
      <c r="C14" s="8"/>
      <c r="D14" s="8"/>
      <c r="E14" s="8"/>
    </row>
    <row r="15" spans="1:7" x14ac:dyDescent="0.2">
      <c r="G15" s="5"/>
    </row>
    <row r="16" spans="1:7" ht="18" x14ac:dyDescent="0.25">
      <c r="A16" s="26" t="s">
        <v>336</v>
      </c>
      <c r="B16" s="29"/>
      <c r="C16" s="29"/>
      <c r="D16" s="29"/>
      <c r="E16" s="29"/>
      <c r="F16" s="27"/>
      <c r="G16" s="28"/>
    </row>
    <row r="17" spans="1:7" s="4" customFormat="1" x14ac:dyDescent="0.2">
      <c r="A17" s="6" t="s">
        <v>62</v>
      </c>
      <c r="B17" s="293" t="s">
        <v>312</v>
      </c>
      <c r="C17" s="294"/>
      <c r="D17" s="294"/>
      <c r="E17" s="320"/>
      <c r="F17" s="39" t="s">
        <v>337</v>
      </c>
      <c r="G17" s="6" t="s">
        <v>338</v>
      </c>
    </row>
    <row r="18" spans="1:7" ht="39.75" customHeight="1" x14ac:dyDescent="0.2">
      <c r="A18" s="42" t="s">
        <v>339</v>
      </c>
      <c r="B18" s="8"/>
      <c r="C18" s="8"/>
      <c r="D18" s="8"/>
      <c r="E18" s="8"/>
      <c r="F18" s="13" t="s">
        <v>340</v>
      </c>
      <c r="G18" s="42" t="s">
        <v>341</v>
      </c>
    </row>
    <row r="19" spans="1:7" x14ac:dyDescent="0.2">
      <c r="A19" s="6" t="s">
        <v>342</v>
      </c>
      <c r="B19" s="8"/>
      <c r="C19" s="8"/>
      <c r="D19" s="8"/>
      <c r="E19" s="8"/>
    </row>
    <row r="21" spans="1:7" ht="18" x14ac:dyDescent="0.25">
      <c r="A21" s="26" t="s">
        <v>343</v>
      </c>
      <c r="B21" s="27"/>
      <c r="C21" s="27"/>
      <c r="D21" s="27"/>
      <c r="E21" s="27"/>
    </row>
    <row r="22" spans="1:7" ht="25.5" x14ac:dyDescent="0.2">
      <c r="A22" s="6" t="s">
        <v>344</v>
      </c>
      <c r="B22" s="8"/>
      <c r="C22" s="8"/>
      <c r="D22" s="8"/>
      <c r="E22" s="8"/>
    </row>
    <row r="24" spans="1:7" ht="18" x14ac:dyDescent="0.25">
      <c r="A24" s="26" t="s">
        <v>345</v>
      </c>
      <c r="B24" s="27"/>
      <c r="C24" s="27"/>
      <c r="D24" s="27"/>
      <c r="E24" s="27"/>
      <c r="F24" s="27"/>
    </row>
    <row r="25" spans="1:7" x14ac:dyDescent="0.2">
      <c r="A25" s="6" t="s">
        <v>346</v>
      </c>
      <c r="B25" s="293" t="s">
        <v>347</v>
      </c>
      <c r="C25" s="294"/>
      <c r="D25" s="294"/>
      <c r="E25" s="320"/>
      <c r="F25" s="39" t="s">
        <v>68</v>
      </c>
    </row>
    <row r="26" spans="1:7" ht="51.75" customHeight="1" x14ac:dyDescent="0.2">
      <c r="A26" s="15" t="s">
        <v>348</v>
      </c>
      <c r="B26" s="9"/>
      <c r="C26" s="9"/>
      <c r="D26" s="9"/>
      <c r="E26" s="9"/>
      <c r="F26" s="42" t="s">
        <v>349</v>
      </c>
    </row>
    <row r="27" spans="1:7" ht="69" customHeight="1" x14ac:dyDescent="0.2">
      <c r="A27" s="42" t="s">
        <v>350</v>
      </c>
      <c r="B27" s="9"/>
      <c r="C27" s="9"/>
      <c r="D27" s="9"/>
      <c r="E27" s="9"/>
      <c r="F27" s="42" t="s">
        <v>125</v>
      </c>
    </row>
    <row r="28" spans="1:7" ht="39" customHeight="1" x14ac:dyDescent="0.2">
      <c r="A28" s="42" t="s">
        <v>351</v>
      </c>
      <c r="B28" s="9"/>
      <c r="C28" s="9"/>
      <c r="D28" s="9"/>
      <c r="E28" s="9"/>
      <c r="F28" s="42" t="s">
        <v>352</v>
      </c>
    </row>
    <row r="29" spans="1:7" ht="51.75" customHeight="1" x14ac:dyDescent="0.2">
      <c r="A29" s="42" t="s">
        <v>353</v>
      </c>
      <c r="B29" s="9"/>
      <c r="C29" s="9"/>
      <c r="D29" s="9"/>
      <c r="E29" s="9"/>
      <c r="F29" s="42" t="s">
        <v>354</v>
      </c>
    </row>
    <row r="30" spans="1:7" ht="72" customHeight="1" x14ac:dyDescent="0.2">
      <c r="A30" s="42" t="s">
        <v>355</v>
      </c>
      <c r="B30" s="9"/>
      <c r="C30" s="9"/>
      <c r="D30" s="9"/>
      <c r="E30" s="9"/>
      <c r="F30" s="42" t="s">
        <v>356</v>
      </c>
    </row>
    <row r="31" spans="1:7" ht="40.5" customHeight="1" x14ac:dyDescent="0.2">
      <c r="A31" s="42" t="s">
        <v>357</v>
      </c>
      <c r="B31" s="9"/>
      <c r="C31" s="9"/>
      <c r="D31" s="9"/>
      <c r="E31" s="9"/>
      <c r="F31" s="42" t="s">
        <v>358</v>
      </c>
    </row>
    <row r="32" spans="1:7" ht="66" customHeight="1" x14ac:dyDescent="0.2">
      <c r="A32" s="42" t="s">
        <v>134</v>
      </c>
      <c r="B32" s="9"/>
      <c r="C32" s="9"/>
      <c r="D32" s="9"/>
      <c r="E32" s="9"/>
      <c r="F32" s="42" t="s">
        <v>359</v>
      </c>
    </row>
    <row r="33" spans="1:10" ht="36.75" customHeight="1" x14ac:dyDescent="0.2">
      <c r="A33" s="42" t="s">
        <v>136</v>
      </c>
      <c r="B33" s="9"/>
      <c r="C33" s="9"/>
      <c r="D33" s="9"/>
      <c r="E33" s="9"/>
      <c r="F33" s="42" t="s">
        <v>360</v>
      </c>
    </row>
    <row r="34" spans="1:10" ht="49.5" customHeight="1" x14ac:dyDescent="0.2">
      <c r="A34" s="17" t="s">
        <v>361</v>
      </c>
      <c r="B34" s="414"/>
      <c r="C34" s="415"/>
      <c r="D34" s="415"/>
      <c r="E34" s="416"/>
      <c r="F34" s="42" t="s">
        <v>362</v>
      </c>
    </row>
    <row r="36" spans="1:10" ht="18" x14ac:dyDescent="0.25">
      <c r="A36" s="26" t="s">
        <v>363</v>
      </c>
      <c r="B36" s="27"/>
      <c r="C36" s="27"/>
      <c r="D36" s="27"/>
      <c r="E36" s="27"/>
      <c r="F36" s="27"/>
      <c r="G36" s="28"/>
    </row>
    <row r="37" spans="1:10" x14ac:dyDescent="0.2">
      <c r="A37" s="6" t="s">
        <v>364</v>
      </c>
      <c r="B37" s="423" t="s">
        <v>347</v>
      </c>
      <c r="C37" s="424"/>
      <c r="D37" s="424"/>
      <c r="E37" s="425"/>
      <c r="F37" s="326" t="s">
        <v>68</v>
      </c>
      <c r="G37" s="428"/>
    </row>
    <row r="38" spans="1:10" ht="39" customHeight="1" x14ac:dyDescent="0.2">
      <c r="A38" s="42" t="s">
        <v>144</v>
      </c>
      <c r="B38" s="9"/>
      <c r="C38" s="9"/>
      <c r="D38" s="9"/>
      <c r="E38" s="9"/>
      <c r="F38" s="412" t="s">
        <v>365</v>
      </c>
      <c r="G38" s="413"/>
    </row>
    <row r="39" spans="1:10" ht="36" customHeight="1" x14ac:dyDescent="0.2">
      <c r="A39" s="42" t="s">
        <v>366</v>
      </c>
      <c r="B39" s="9"/>
      <c r="C39" s="9"/>
      <c r="D39" s="9"/>
      <c r="E39" s="9"/>
      <c r="F39" s="412" t="s">
        <v>367</v>
      </c>
      <c r="G39" s="413"/>
    </row>
    <row r="40" spans="1:10" ht="24.75" customHeight="1" x14ac:dyDescent="0.2">
      <c r="A40" s="42" t="s">
        <v>368</v>
      </c>
      <c r="B40" s="9"/>
      <c r="C40" s="9"/>
      <c r="D40" s="9"/>
      <c r="E40" s="9"/>
      <c r="F40" s="412" t="s">
        <v>369</v>
      </c>
      <c r="G40" s="413"/>
    </row>
    <row r="41" spans="1:10" ht="23.25" customHeight="1" x14ac:dyDescent="0.2">
      <c r="A41" s="17" t="s">
        <v>370</v>
      </c>
      <c r="B41" s="414"/>
      <c r="C41" s="415"/>
      <c r="D41" s="415"/>
      <c r="E41" s="416"/>
      <c r="F41" s="412" t="s">
        <v>371</v>
      </c>
      <c r="G41" s="413"/>
    </row>
    <row r="43" spans="1:10" ht="18" x14ac:dyDescent="0.25">
      <c r="A43" s="26" t="s">
        <v>372</v>
      </c>
      <c r="B43" s="27"/>
      <c r="C43" s="27"/>
      <c r="D43" s="27"/>
      <c r="E43" s="27"/>
      <c r="F43" s="12"/>
      <c r="G43" s="11"/>
    </row>
    <row r="44" spans="1:10" ht="15" x14ac:dyDescent="0.25">
      <c r="A44" s="2" t="s">
        <v>346</v>
      </c>
      <c r="B44" s="426" t="s">
        <v>373</v>
      </c>
      <c r="C44" s="427"/>
      <c r="D44" s="427"/>
      <c r="E44" s="427"/>
      <c r="F44" s="411" t="s">
        <v>156</v>
      </c>
      <c r="G44" s="410"/>
    </row>
    <row r="45" spans="1:10" ht="78.75" customHeight="1" x14ac:dyDescent="0.25">
      <c r="A45" s="42" t="s">
        <v>374</v>
      </c>
      <c r="B45" s="9"/>
      <c r="C45" s="9"/>
      <c r="D45" s="9"/>
      <c r="E45" s="41"/>
      <c r="F45" s="334" t="s">
        <v>375</v>
      </c>
      <c r="G45" s="410"/>
    </row>
    <row r="46" spans="1:10" ht="67.5" customHeight="1" x14ac:dyDescent="0.25">
      <c r="A46" s="42" t="s">
        <v>376</v>
      </c>
      <c r="B46" s="414"/>
      <c r="C46" s="415"/>
      <c r="D46" s="415"/>
      <c r="E46" s="415"/>
      <c r="F46" s="334" t="s">
        <v>377</v>
      </c>
      <c r="G46" s="410"/>
    </row>
    <row r="47" spans="1:10" ht="15" x14ac:dyDescent="0.25">
      <c r="F47"/>
      <c r="G47"/>
      <c r="H47"/>
      <c r="I47"/>
      <c r="J47"/>
    </row>
    <row r="48" spans="1:10" ht="15" x14ac:dyDescent="0.25">
      <c r="F48"/>
      <c r="G48"/>
      <c r="H48"/>
      <c r="I48"/>
      <c r="J48"/>
    </row>
    <row r="49" spans="1:10" ht="15" x14ac:dyDescent="0.25">
      <c r="F49"/>
      <c r="G49"/>
      <c r="H49"/>
      <c r="I49"/>
      <c r="J49"/>
    </row>
    <row r="50" spans="1:10" ht="18" x14ac:dyDescent="0.25">
      <c r="A50" s="23" t="s">
        <v>378</v>
      </c>
      <c r="B50" s="24"/>
      <c r="C50" s="24"/>
      <c r="D50" s="24"/>
      <c r="E50" s="24"/>
    </row>
    <row r="51" spans="1:10" ht="17.25" customHeight="1" x14ac:dyDescent="0.2">
      <c r="A51" s="365" t="s">
        <v>379</v>
      </c>
      <c r="B51" s="365"/>
      <c r="C51" s="365"/>
      <c r="D51" s="365"/>
      <c r="E51" s="365"/>
      <c r="F51" s="10"/>
    </row>
    <row r="52" spans="1:10" ht="16.5" customHeight="1" x14ac:dyDescent="0.2">
      <c r="A52" s="365"/>
      <c r="B52" s="365"/>
      <c r="C52" s="365"/>
      <c r="D52" s="365"/>
      <c r="E52" s="365"/>
    </row>
    <row r="53" spans="1:10" x14ac:dyDescent="0.2">
      <c r="A53" s="6" t="s">
        <v>190</v>
      </c>
      <c r="B53" s="40" t="s">
        <v>191</v>
      </c>
      <c r="C53" s="418" t="s">
        <v>68</v>
      </c>
      <c r="D53" s="419"/>
      <c r="E53" s="420"/>
    </row>
    <row r="54" spans="1:10" ht="33" customHeight="1" x14ac:dyDescent="0.2">
      <c r="A54" s="42" t="s">
        <v>380</v>
      </c>
      <c r="B54" s="32"/>
      <c r="C54" s="417" t="s">
        <v>381</v>
      </c>
      <c r="D54" s="417"/>
      <c r="E54" s="417"/>
    </row>
    <row r="55" spans="1:10" ht="33" customHeight="1" x14ac:dyDescent="0.2">
      <c r="A55" s="42" t="s">
        <v>382</v>
      </c>
      <c r="B55" s="32"/>
      <c r="C55" s="417" t="s">
        <v>383</v>
      </c>
      <c r="D55" s="417"/>
      <c r="E55" s="417"/>
    </row>
    <row r="56" spans="1:10" ht="33" customHeight="1" x14ac:dyDescent="0.2">
      <c r="A56" s="42" t="s">
        <v>384</v>
      </c>
      <c r="B56" s="32"/>
      <c r="C56" s="417" t="s">
        <v>385</v>
      </c>
      <c r="D56" s="417"/>
      <c r="E56" s="417"/>
    </row>
    <row r="57" spans="1:10" ht="30" customHeight="1" x14ac:dyDescent="0.2">
      <c r="A57" s="42" t="s">
        <v>386</v>
      </c>
      <c r="B57" s="32"/>
      <c r="C57" s="417" t="s">
        <v>387</v>
      </c>
      <c r="D57" s="417"/>
      <c r="E57" s="417"/>
    </row>
    <row r="58" spans="1:10" ht="30" customHeight="1" x14ac:dyDescent="0.2">
      <c r="A58" s="42" t="s">
        <v>388</v>
      </c>
      <c r="B58" s="32"/>
      <c r="C58" s="417" t="s">
        <v>389</v>
      </c>
      <c r="D58" s="417"/>
      <c r="E58" s="417"/>
    </row>
    <row r="59" spans="1:10" ht="33" customHeight="1" x14ac:dyDescent="0.2">
      <c r="A59" s="42" t="s">
        <v>355</v>
      </c>
      <c r="B59" s="32"/>
      <c r="C59" s="417" t="s">
        <v>390</v>
      </c>
      <c r="D59" s="417"/>
      <c r="E59" s="417"/>
    </row>
    <row r="60" spans="1:10" ht="34.5" customHeight="1" x14ac:dyDescent="0.2">
      <c r="A60" s="42" t="s">
        <v>134</v>
      </c>
      <c r="B60" s="32"/>
      <c r="C60" s="417" t="s">
        <v>391</v>
      </c>
      <c r="D60" s="417"/>
      <c r="E60" s="417"/>
    </row>
    <row r="61" spans="1:10" ht="37.5" customHeight="1" x14ac:dyDescent="0.2">
      <c r="A61" s="42" t="s">
        <v>392</v>
      </c>
      <c r="B61" s="32"/>
      <c r="C61" s="417" t="s">
        <v>393</v>
      </c>
      <c r="D61" s="417"/>
      <c r="E61" s="417"/>
    </row>
  </sheetData>
  <mergeCells count="2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 ref="C61:E61"/>
    <mergeCell ref="C53:E53"/>
    <mergeCell ref="C54:E54"/>
    <mergeCell ref="C55:E55"/>
    <mergeCell ref="C56:E56"/>
    <mergeCell ref="C57:E57"/>
    <mergeCell ref="F45:G45"/>
    <mergeCell ref="F46:G46"/>
    <mergeCell ref="F44:G44"/>
    <mergeCell ref="F39:G39"/>
    <mergeCell ref="B41:E4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J51"/>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2" customHeight="1" x14ac:dyDescent="0.25">
      <c r="A1" s="421" t="s">
        <v>310</v>
      </c>
      <c r="B1" s="421"/>
      <c r="C1" s="421"/>
      <c r="D1" s="421"/>
      <c r="E1" s="421"/>
      <c r="F1" s="421"/>
      <c r="G1" s="422"/>
    </row>
    <row r="2" spans="1:7" s="21" customFormat="1" ht="18" x14ac:dyDescent="0.25">
      <c r="A2" s="26" t="s">
        <v>394</v>
      </c>
      <c r="B2" s="30"/>
      <c r="C2" s="30"/>
      <c r="D2" s="30"/>
      <c r="E2" s="30"/>
      <c r="F2" s="26"/>
      <c r="G2" s="31"/>
    </row>
    <row r="3" spans="1:7" s="4" customFormat="1" x14ac:dyDescent="0.2">
      <c r="A3" s="6" t="s">
        <v>62</v>
      </c>
      <c r="B3" s="293" t="s">
        <v>312</v>
      </c>
      <c r="C3" s="294"/>
      <c r="D3" s="294"/>
      <c r="E3" s="320"/>
      <c r="F3" s="39" t="s">
        <v>64</v>
      </c>
      <c r="G3" s="6" t="s">
        <v>313</v>
      </c>
    </row>
    <row r="4" spans="1:7" s="4" customFormat="1" x14ac:dyDescent="0.2">
      <c r="A4" s="6"/>
      <c r="B4" s="39" t="s">
        <v>314</v>
      </c>
      <c r="C4" s="39" t="s">
        <v>314</v>
      </c>
      <c r="D4" s="39" t="s">
        <v>314</v>
      </c>
      <c r="E4" s="39" t="s">
        <v>314</v>
      </c>
      <c r="F4" s="39"/>
      <c r="G4" s="6"/>
    </row>
    <row r="5" spans="1:7" ht="153" x14ac:dyDescent="0.2">
      <c r="A5" s="42" t="s">
        <v>395</v>
      </c>
      <c r="B5" s="8"/>
      <c r="C5" s="8"/>
      <c r="D5" s="8"/>
      <c r="E5" s="8"/>
      <c r="F5" s="14" t="s">
        <v>316</v>
      </c>
      <c r="G5" s="7" t="s">
        <v>396</v>
      </c>
    </row>
    <row r="6" spans="1:7" ht="140.25" x14ac:dyDescent="0.2">
      <c r="A6" s="42" t="s">
        <v>315</v>
      </c>
      <c r="B6" s="8"/>
      <c r="C6" s="8"/>
      <c r="D6" s="8"/>
      <c r="E6" s="8"/>
      <c r="F6" s="14" t="s">
        <v>397</v>
      </c>
      <c r="G6" s="14" t="s">
        <v>398</v>
      </c>
    </row>
    <row r="7" spans="1:7" ht="108.75" customHeight="1" x14ac:dyDescent="0.2">
      <c r="A7" s="42" t="s">
        <v>318</v>
      </c>
      <c r="B7" s="8"/>
      <c r="C7" s="8"/>
      <c r="D7" s="8"/>
      <c r="E7" s="8"/>
      <c r="F7" s="14" t="s">
        <v>399</v>
      </c>
      <c r="G7" s="14" t="s">
        <v>320</v>
      </c>
    </row>
    <row r="8" spans="1:7" ht="204" x14ac:dyDescent="0.2">
      <c r="A8" s="42" t="s">
        <v>73</v>
      </c>
      <c r="B8" s="8"/>
      <c r="C8" s="8"/>
      <c r="D8" s="8"/>
      <c r="E8" s="8"/>
      <c r="F8" s="14" t="s">
        <v>400</v>
      </c>
      <c r="G8" s="14" t="s">
        <v>401</v>
      </c>
    </row>
    <row r="9" spans="1:7" ht="216.75" x14ac:dyDescent="0.2">
      <c r="A9" s="42" t="s">
        <v>74</v>
      </c>
      <c r="B9" s="8"/>
      <c r="C9" s="8"/>
      <c r="D9" s="8"/>
      <c r="E9" s="8"/>
      <c r="F9" s="14" t="s">
        <v>402</v>
      </c>
      <c r="G9" s="14" t="s">
        <v>403</v>
      </c>
    </row>
    <row r="10" spans="1:7" ht="204" x14ac:dyDescent="0.2">
      <c r="A10" s="42" t="s">
        <v>81</v>
      </c>
      <c r="B10" s="8"/>
      <c r="C10" s="8"/>
      <c r="D10" s="8"/>
      <c r="E10" s="8"/>
      <c r="F10" s="7" t="s">
        <v>329</v>
      </c>
      <c r="G10" s="7" t="s">
        <v>404</v>
      </c>
    </row>
    <row r="11" spans="1:7" ht="38.25" x14ac:dyDescent="0.2">
      <c r="A11" s="42" t="s">
        <v>83</v>
      </c>
      <c r="B11" s="8"/>
      <c r="C11" s="8"/>
      <c r="D11" s="8"/>
      <c r="E11" s="8"/>
      <c r="F11" s="7" t="s">
        <v>405</v>
      </c>
      <c r="G11" s="7" t="s">
        <v>332</v>
      </c>
    </row>
    <row r="12" spans="1:7" ht="25.5" x14ac:dyDescent="0.2">
      <c r="A12" s="42" t="s">
        <v>86</v>
      </c>
      <c r="B12" s="8"/>
      <c r="C12" s="8"/>
      <c r="D12" s="8"/>
      <c r="E12" s="8"/>
      <c r="F12" s="7" t="s">
        <v>333</v>
      </c>
      <c r="G12" s="7" t="s">
        <v>406</v>
      </c>
    </row>
    <row r="13" spans="1:7" ht="102" x14ac:dyDescent="0.2">
      <c r="A13" s="42" t="s">
        <v>407</v>
      </c>
      <c r="B13" s="8"/>
      <c r="C13" s="8"/>
      <c r="D13" s="8"/>
      <c r="E13" s="8"/>
      <c r="F13" s="7" t="s">
        <v>408</v>
      </c>
      <c r="G13" s="7" t="s">
        <v>409</v>
      </c>
    </row>
    <row r="14" spans="1:7" x14ac:dyDescent="0.2">
      <c r="A14" s="6" t="s">
        <v>335</v>
      </c>
      <c r="B14" s="8"/>
      <c r="C14" s="8"/>
      <c r="D14" s="8"/>
      <c r="E14" s="8"/>
    </row>
    <row r="15" spans="1:7" x14ac:dyDescent="0.2">
      <c r="G15" s="5"/>
    </row>
    <row r="16" spans="1:7" ht="18" x14ac:dyDescent="0.25">
      <c r="A16" s="26" t="s">
        <v>410</v>
      </c>
      <c r="B16" s="29"/>
      <c r="C16" s="29"/>
      <c r="D16" s="29"/>
      <c r="E16" s="29"/>
      <c r="F16" s="27"/>
      <c r="G16" s="28"/>
    </row>
    <row r="17" spans="1:7" s="4" customFormat="1" x14ac:dyDescent="0.2">
      <c r="A17" s="6" t="s">
        <v>62</v>
      </c>
      <c r="B17" s="357" t="s">
        <v>312</v>
      </c>
      <c r="C17" s="357"/>
      <c r="D17" s="357"/>
      <c r="E17" s="357"/>
      <c r="F17" s="39" t="s">
        <v>337</v>
      </c>
      <c r="G17" s="6" t="s">
        <v>338</v>
      </c>
    </row>
    <row r="18" spans="1:7" ht="89.25" x14ac:dyDescent="0.2">
      <c r="A18" s="42" t="s">
        <v>411</v>
      </c>
      <c r="B18" s="8"/>
      <c r="C18" s="8"/>
      <c r="D18" s="8"/>
      <c r="E18" s="8"/>
      <c r="F18" s="14" t="s">
        <v>412</v>
      </c>
      <c r="G18" s="18" t="s">
        <v>413</v>
      </c>
    </row>
    <row r="19" spans="1:7" ht="76.5" x14ac:dyDescent="0.2">
      <c r="A19" s="42" t="s">
        <v>414</v>
      </c>
      <c r="B19" s="8"/>
      <c r="C19" s="8"/>
      <c r="D19" s="8"/>
      <c r="E19" s="8"/>
      <c r="F19" s="14" t="s">
        <v>415</v>
      </c>
      <c r="G19" s="18" t="s">
        <v>416</v>
      </c>
    </row>
    <row r="20" spans="1:7" x14ac:dyDescent="0.2">
      <c r="A20" s="42" t="s">
        <v>417</v>
      </c>
      <c r="B20" s="8"/>
      <c r="C20" s="8"/>
      <c r="D20" s="8"/>
      <c r="E20" s="8"/>
      <c r="F20" s="7" t="s">
        <v>418</v>
      </c>
      <c r="G20" s="18" t="s">
        <v>419</v>
      </c>
    </row>
    <row r="21" spans="1:7" x14ac:dyDescent="0.2">
      <c r="A21" s="42" t="s">
        <v>420</v>
      </c>
      <c r="B21" s="8"/>
      <c r="C21" s="8"/>
      <c r="D21" s="8"/>
      <c r="E21" s="8"/>
      <c r="F21" s="7" t="s">
        <v>421</v>
      </c>
      <c r="G21" s="18" t="s">
        <v>422</v>
      </c>
    </row>
    <row r="22" spans="1:7" x14ac:dyDescent="0.2">
      <c r="A22" s="6" t="s">
        <v>342</v>
      </c>
      <c r="B22" s="8"/>
      <c r="C22" s="8"/>
      <c r="D22" s="8"/>
      <c r="E22" s="8"/>
    </row>
    <row r="24" spans="1:7" ht="18" x14ac:dyDescent="0.25">
      <c r="A24" s="26" t="s">
        <v>423</v>
      </c>
      <c r="B24" s="27"/>
      <c r="C24" s="27"/>
      <c r="D24" s="27"/>
      <c r="E24" s="27"/>
    </row>
    <row r="25" spans="1:7" ht="25.5" x14ac:dyDescent="0.2">
      <c r="A25" s="6" t="s">
        <v>424</v>
      </c>
      <c r="B25" s="8"/>
      <c r="C25" s="8"/>
      <c r="D25" s="8"/>
      <c r="E25" s="8"/>
    </row>
    <row r="27" spans="1:7" ht="18" x14ac:dyDescent="0.25">
      <c r="A27" s="26" t="s">
        <v>425</v>
      </c>
      <c r="B27" s="27"/>
      <c r="C27" s="27"/>
      <c r="D27" s="27"/>
      <c r="E27" s="27"/>
      <c r="F27" s="27"/>
    </row>
    <row r="28" spans="1:7" ht="13.15" customHeight="1" x14ac:dyDescent="0.2">
      <c r="A28" s="19" t="s">
        <v>426</v>
      </c>
      <c r="B28" s="441" t="s">
        <v>347</v>
      </c>
      <c r="C28" s="442"/>
      <c r="D28" s="442"/>
      <c r="E28" s="443"/>
      <c r="F28" s="33" t="s">
        <v>68</v>
      </c>
    </row>
    <row r="29" spans="1:7" ht="38.25" x14ac:dyDescent="0.2">
      <c r="A29" s="17" t="s">
        <v>427</v>
      </c>
      <c r="B29" s="429"/>
      <c r="C29" s="430"/>
      <c r="D29" s="430"/>
      <c r="E29" s="430"/>
      <c r="F29" s="44" t="s">
        <v>428</v>
      </c>
    </row>
    <row r="31" spans="1:7" ht="18" x14ac:dyDescent="0.25">
      <c r="A31" s="26" t="s">
        <v>429</v>
      </c>
      <c r="B31" s="27"/>
      <c r="C31" s="27"/>
      <c r="D31" s="27"/>
      <c r="E31" s="27"/>
      <c r="F31" s="27"/>
      <c r="G31" s="28"/>
    </row>
    <row r="32" spans="1:7" x14ac:dyDescent="0.2">
      <c r="A32" s="6" t="s">
        <v>430</v>
      </c>
      <c r="B32" s="434" t="s">
        <v>347</v>
      </c>
      <c r="C32" s="435"/>
      <c r="D32" s="435"/>
      <c r="E32" s="436"/>
      <c r="F32" s="411" t="s">
        <v>68</v>
      </c>
      <c r="G32" s="411"/>
    </row>
    <row r="33" spans="1:10" ht="27" customHeight="1" x14ac:dyDescent="0.2">
      <c r="A33" s="42" t="s">
        <v>144</v>
      </c>
      <c r="B33" s="8"/>
      <c r="C33" s="8"/>
      <c r="D33" s="8"/>
      <c r="E33" s="8"/>
      <c r="F33" s="298" t="s">
        <v>431</v>
      </c>
      <c r="G33" s="432"/>
    </row>
    <row r="34" spans="1:10" ht="33" customHeight="1" x14ac:dyDescent="0.2">
      <c r="A34" s="42" t="s">
        <v>366</v>
      </c>
      <c r="B34" s="8"/>
      <c r="C34" s="8"/>
      <c r="D34" s="8"/>
      <c r="E34" s="8"/>
      <c r="F34" s="298" t="s">
        <v>432</v>
      </c>
      <c r="G34" s="432"/>
    </row>
    <row r="35" spans="1:10" ht="18" customHeight="1" x14ac:dyDescent="0.2">
      <c r="A35" s="42" t="s">
        <v>368</v>
      </c>
      <c r="B35" s="8"/>
      <c r="C35" s="8"/>
      <c r="D35" s="8"/>
      <c r="E35" s="8"/>
      <c r="F35" s="298" t="s">
        <v>433</v>
      </c>
      <c r="G35" s="432"/>
    </row>
    <row r="36" spans="1:10" ht="29.1" customHeight="1" x14ac:dyDescent="0.2">
      <c r="A36" s="17" t="s">
        <v>370</v>
      </c>
      <c r="B36" s="429"/>
      <c r="C36" s="430"/>
      <c r="D36" s="430"/>
      <c r="E36" s="431"/>
      <c r="F36" s="298" t="s">
        <v>434</v>
      </c>
      <c r="G36" s="432"/>
    </row>
    <row r="38" spans="1:10" ht="18" x14ac:dyDescent="0.25">
      <c r="A38" s="26" t="s">
        <v>435</v>
      </c>
      <c r="B38" s="27"/>
      <c r="C38" s="27"/>
      <c r="D38" s="27"/>
      <c r="E38" s="27"/>
      <c r="F38" s="27"/>
    </row>
    <row r="39" spans="1:10" ht="13.15" customHeight="1" x14ac:dyDescent="0.2">
      <c r="A39" s="2" t="s">
        <v>346</v>
      </c>
      <c r="B39" s="426" t="s">
        <v>373</v>
      </c>
      <c r="C39" s="427"/>
      <c r="D39" s="427"/>
      <c r="E39" s="437"/>
      <c r="F39" s="39" t="s">
        <v>156</v>
      </c>
      <c r="G39" s="3"/>
    </row>
    <row r="40" spans="1:10" ht="102" x14ac:dyDescent="0.2">
      <c r="A40" s="42" t="s">
        <v>436</v>
      </c>
      <c r="B40" s="8"/>
      <c r="C40" s="8"/>
      <c r="D40" s="8"/>
      <c r="E40" s="8"/>
      <c r="F40" s="42" t="s">
        <v>437</v>
      </c>
      <c r="G40" s="3"/>
    </row>
    <row r="41" spans="1:10" ht="102" x14ac:dyDescent="0.2">
      <c r="A41" s="42" t="s">
        <v>438</v>
      </c>
      <c r="B41" s="429"/>
      <c r="C41" s="430"/>
      <c r="D41" s="430"/>
      <c r="E41" s="431"/>
      <c r="F41" s="42" t="s">
        <v>439</v>
      </c>
      <c r="G41" s="3"/>
    </row>
    <row r="42" spans="1:10" ht="15" x14ac:dyDescent="0.25">
      <c r="F42"/>
      <c r="G42"/>
      <c r="H42"/>
      <c r="I42"/>
      <c r="J42"/>
    </row>
    <row r="43" spans="1:10" ht="15" x14ac:dyDescent="0.25">
      <c r="F43"/>
      <c r="G43"/>
      <c r="H43"/>
      <c r="I43"/>
      <c r="J43"/>
    </row>
    <row r="44" spans="1:10" ht="15" x14ac:dyDescent="0.25">
      <c r="F44"/>
      <c r="G44"/>
      <c r="H44"/>
      <c r="I44"/>
      <c r="J44"/>
    </row>
    <row r="45" spans="1:10" ht="18" x14ac:dyDescent="0.25">
      <c r="A45" s="23" t="s">
        <v>378</v>
      </c>
      <c r="B45" s="24"/>
      <c r="C45" s="24"/>
      <c r="D45" s="24"/>
      <c r="E45" s="24"/>
    </row>
    <row r="46" spans="1:10" x14ac:dyDescent="0.2">
      <c r="A46" s="433" t="s">
        <v>440</v>
      </c>
      <c r="B46" s="433"/>
      <c r="C46" s="433"/>
      <c r="D46" s="433"/>
      <c r="E46" s="433"/>
      <c r="F46" s="10"/>
    </row>
    <row r="47" spans="1:10" x14ac:dyDescent="0.2">
      <c r="A47" s="22" t="s">
        <v>190</v>
      </c>
      <c r="B47" s="38" t="s">
        <v>191</v>
      </c>
      <c r="C47" s="438" t="s">
        <v>68</v>
      </c>
      <c r="D47" s="439"/>
      <c r="E47" s="440"/>
    </row>
    <row r="48" spans="1:10" ht="30" customHeight="1" x14ac:dyDescent="0.2">
      <c r="A48" s="42" t="s">
        <v>380</v>
      </c>
      <c r="B48" s="32"/>
      <c r="C48" s="417" t="s">
        <v>441</v>
      </c>
      <c r="D48" s="417"/>
      <c r="E48" s="417"/>
    </row>
    <row r="49" spans="1:5" ht="30" customHeight="1" x14ac:dyDescent="0.2">
      <c r="A49" s="42" t="s">
        <v>442</v>
      </c>
      <c r="B49" s="32"/>
      <c r="C49" s="417" t="s">
        <v>443</v>
      </c>
      <c r="D49" s="417"/>
      <c r="E49" s="417"/>
    </row>
    <row r="50" spans="1:5" ht="30" customHeight="1" x14ac:dyDescent="0.2">
      <c r="A50" s="42" t="s">
        <v>444</v>
      </c>
      <c r="B50" s="32"/>
      <c r="C50" s="417" t="s">
        <v>445</v>
      </c>
      <c r="D50" s="417"/>
      <c r="E50" s="417"/>
    </row>
    <row r="51" spans="1:5" ht="30" customHeight="1" x14ac:dyDescent="0.2">
      <c r="A51" s="42" t="s">
        <v>392</v>
      </c>
      <c r="B51" s="32"/>
      <c r="C51" s="417" t="s">
        <v>446</v>
      </c>
      <c r="D51" s="417"/>
      <c r="E51" s="417"/>
    </row>
  </sheetData>
  <mergeCells count="20">
    <mergeCell ref="A1:G1"/>
    <mergeCell ref="C47:E47"/>
    <mergeCell ref="C48:E48"/>
    <mergeCell ref="C49:E49"/>
    <mergeCell ref="C50:E50"/>
    <mergeCell ref="B3:E3"/>
    <mergeCell ref="B17:E17"/>
    <mergeCell ref="B29:E29"/>
    <mergeCell ref="B28:E28"/>
    <mergeCell ref="C51:E51"/>
    <mergeCell ref="F32:G32"/>
    <mergeCell ref="B36:E36"/>
    <mergeCell ref="F33:G33"/>
    <mergeCell ref="F34:G34"/>
    <mergeCell ref="F35:G35"/>
    <mergeCell ref="F36:G36"/>
    <mergeCell ref="A46:E46"/>
    <mergeCell ref="B32:E32"/>
    <mergeCell ref="B39:E39"/>
    <mergeCell ref="B41:E41"/>
  </mergeCells>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J62"/>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5.75" customHeight="1" x14ac:dyDescent="0.25">
      <c r="A1" s="421" t="s">
        <v>447</v>
      </c>
      <c r="B1" s="421"/>
      <c r="C1" s="421"/>
      <c r="D1" s="421"/>
      <c r="E1" s="421"/>
      <c r="F1" s="421"/>
      <c r="G1" s="422"/>
    </row>
    <row r="2" spans="1:7" s="21" customFormat="1" ht="18" x14ac:dyDescent="0.25">
      <c r="A2" s="26" t="s">
        <v>448</v>
      </c>
      <c r="B2" s="30"/>
      <c r="C2" s="30"/>
      <c r="D2" s="30"/>
      <c r="E2" s="30"/>
      <c r="F2" s="26"/>
      <c r="G2" s="31"/>
    </row>
    <row r="3" spans="1:7" s="4" customFormat="1" x14ac:dyDescent="0.2">
      <c r="A3" s="6" t="s">
        <v>62</v>
      </c>
      <c r="B3" s="293" t="s">
        <v>312</v>
      </c>
      <c r="C3" s="294"/>
      <c r="D3" s="294"/>
      <c r="E3" s="320"/>
      <c r="F3" s="39" t="s">
        <v>64</v>
      </c>
      <c r="G3" s="6" t="s">
        <v>313</v>
      </c>
    </row>
    <row r="4" spans="1:7" s="4" customFormat="1" x14ac:dyDescent="0.2">
      <c r="A4" s="6"/>
      <c r="B4" s="39" t="s">
        <v>314</v>
      </c>
      <c r="C4" s="39" t="s">
        <v>314</v>
      </c>
      <c r="D4" s="39" t="s">
        <v>314</v>
      </c>
      <c r="E4" s="39" t="s">
        <v>314</v>
      </c>
      <c r="F4" s="39"/>
      <c r="G4" s="6"/>
    </row>
    <row r="5" spans="1:7" ht="36" customHeight="1" x14ac:dyDescent="0.2">
      <c r="A5" s="42" t="s">
        <v>318</v>
      </c>
      <c r="B5" s="8"/>
      <c r="C5" s="8"/>
      <c r="D5" s="8"/>
      <c r="E5" s="8"/>
      <c r="F5" s="7" t="s">
        <v>449</v>
      </c>
      <c r="G5" s="7" t="s">
        <v>450</v>
      </c>
    </row>
    <row r="6" spans="1:7" ht="87" customHeight="1" x14ac:dyDescent="0.2">
      <c r="A6" s="42" t="s">
        <v>451</v>
      </c>
      <c r="B6" s="8"/>
      <c r="C6" s="8"/>
      <c r="D6" s="8"/>
      <c r="E6" s="8"/>
      <c r="F6" s="7" t="s">
        <v>452</v>
      </c>
      <c r="G6" s="7" t="s">
        <v>453</v>
      </c>
    </row>
    <row r="7" spans="1:7" ht="90.75" customHeight="1" x14ac:dyDescent="0.2">
      <c r="A7" s="42" t="s">
        <v>454</v>
      </c>
      <c r="B7" s="8"/>
      <c r="C7" s="8"/>
      <c r="D7" s="8"/>
      <c r="E7" s="8"/>
      <c r="F7" s="7" t="s">
        <v>455</v>
      </c>
      <c r="G7" s="7" t="s">
        <v>456</v>
      </c>
    </row>
    <row r="8" spans="1:7" ht="49.5" customHeight="1" x14ac:dyDescent="0.2">
      <c r="A8" s="42" t="s">
        <v>457</v>
      </c>
      <c r="B8" s="8"/>
      <c r="C8" s="8"/>
      <c r="D8" s="8"/>
      <c r="E8" s="8"/>
      <c r="F8" s="7" t="s">
        <v>458</v>
      </c>
      <c r="G8" s="7" t="s">
        <v>459</v>
      </c>
    </row>
    <row r="9" spans="1:7" ht="32.25" customHeight="1" x14ac:dyDescent="0.2">
      <c r="A9" s="42" t="s">
        <v>460</v>
      </c>
      <c r="B9" s="8"/>
      <c r="C9" s="8"/>
      <c r="D9" s="8"/>
      <c r="E9" s="8"/>
      <c r="F9" s="7" t="s">
        <v>461</v>
      </c>
      <c r="G9" s="7" t="s">
        <v>462</v>
      </c>
    </row>
    <row r="10" spans="1:7" ht="30.75" customHeight="1" x14ac:dyDescent="0.2">
      <c r="A10" s="42" t="s">
        <v>463</v>
      </c>
      <c r="B10" s="8"/>
      <c r="C10" s="8"/>
      <c r="D10" s="8"/>
      <c r="E10" s="8"/>
      <c r="F10" s="7" t="s">
        <v>464</v>
      </c>
      <c r="G10" s="7" t="s">
        <v>462</v>
      </c>
    </row>
    <row r="11" spans="1:7" ht="31.5" customHeight="1" x14ac:dyDescent="0.2">
      <c r="A11" s="42" t="s">
        <v>465</v>
      </c>
      <c r="B11" s="8"/>
      <c r="C11" s="8"/>
      <c r="D11" s="8"/>
      <c r="E11" s="8"/>
      <c r="F11" s="7" t="s">
        <v>466</v>
      </c>
      <c r="G11" s="7" t="s">
        <v>462</v>
      </c>
    </row>
    <row r="12" spans="1:7" ht="27" customHeight="1" x14ac:dyDescent="0.2">
      <c r="A12" s="6" t="s">
        <v>335</v>
      </c>
      <c r="B12" s="8"/>
      <c r="C12" s="8"/>
      <c r="D12" s="8"/>
      <c r="E12" s="8"/>
    </row>
    <row r="13" spans="1:7" x14ac:dyDescent="0.2">
      <c r="G13" s="5"/>
    </row>
    <row r="14" spans="1:7" ht="18" x14ac:dyDescent="0.25">
      <c r="A14" s="26" t="s">
        <v>467</v>
      </c>
      <c r="B14" s="29"/>
      <c r="C14" s="29"/>
      <c r="D14" s="29"/>
      <c r="E14" s="29"/>
      <c r="F14" s="27"/>
      <c r="G14" s="28"/>
    </row>
    <row r="15" spans="1:7" s="4" customFormat="1" x14ac:dyDescent="0.2">
      <c r="A15" s="6" t="s">
        <v>62</v>
      </c>
      <c r="B15" s="357" t="s">
        <v>312</v>
      </c>
      <c r="C15" s="357"/>
      <c r="D15" s="357"/>
      <c r="E15" s="357"/>
      <c r="F15" s="39" t="s">
        <v>337</v>
      </c>
      <c r="G15" s="6" t="s">
        <v>338</v>
      </c>
    </row>
    <row r="16" spans="1:7" ht="108.75" customHeight="1" x14ac:dyDescent="0.2">
      <c r="A16" s="42" t="s">
        <v>468</v>
      </c>
      <c r="B16" s="8"/>
      <c r="C16" s="8"/>
      <c r="D16" s="8"/>
      <c r="E16" s="8"/>
      <c r="F16" s="14" t="s">
        <v>469</v>
      </c>
      <c r="G16" s="18" t="s">
        <v>470</v>
      </c>
    </row>
    <row r="17" spans="1:7" ht="103.5" customHeight="1" x14ac:dyDescent="0.2">
      <c r="A17" s="42" t="s">
        <v>471</v>
      </c>
      <c r="B17" s="8"/>
      <c r="C17" s="8"/>
      <c r="D17" s="8"/>
      <c r="E17" s="8"/>
      <c r="F17" s="14" t="s">
        <v>472</v>
      </c>
      <c r="G17" s="18" t="s">
        <v>470</v>
      </c>
    </row>
    <row r="18" spans="1:7" ht="51" x14ac:dyDescent="0.2">
      <c r="A18" s="42" t="s">
        <v>473</v>
      </c>
      <c r="B18" s="8"/>
      <c r="C18" s="8"/>
      <c r="D18" s="8"/>
      <c r="E18" s="8"/>
      <c r="F18" s="7" t="s">
        <v>474</v>
      </c>
      <c r="G18" s="18" t="s">
        <v>475</v>
      </c>
    </row>
    <row r="19" spans="1:7" ht="38.25" x14ac:dyDescent="0.2">
      <c r="A19" s="42" t="s">
        <v>476</v>
      </c>
      <c r="B19" s="8"/>
      <c r="C19" s="8"/>
      <c r="D19" s="8"/>
      <c r="E19" s="8"/>
      <c r="F19" s="7" t="s">
        <v>477</v>
      </c>
      <c r="G19" s="7" t="s">
        <v>478</v>
      </c>
    </row>
    <row r="20" spans="1:7" ht="51" x14ac:dyDescent="0.2">
      <c r="A20" s="42" t="s">
        <v>479</v>
      </c>
      <c r="B20" s="8"/>
      <c r="C20" s="8"/>
      <c r="D20" s="8"/>
      <c r="E20" s="8"/>
      <c r="F20" s="7" t="s">
        <v>480</v>
      </c>
      <c r="G20" s="7" t="s">
        <v>481</v>
      </c>
    </row>
    <row r="21" spans="1:7" x14ac:dyDescent="0.2">
      <c r="A21" s="42" t="s">
        <v>482</v>
      </c>
      <c r="B21" s="8"/>
      <c r="C21" s="8"/>
      <c r="D21" s="8"/>
      <c r="E21" s="8"/>
      <c r="F21" s="7" t="s">
        <v>483</v>
      </c>
      <c r="G21" s="7" t="s">
        <v>484</v>
      </c>
    </row>
    <row r="22" spans="1:7" x14ac:dyDescent="0.2">
      <c r="A22" s="42" t="s">
        <v>485</v>
      </c>
      <c r="B22" s="8"/>
      <c r="C22" s="8"/>
      <c r="D22" s="8"/>
      <c r="E22" s="8"/>
      <c r="F22" s="7" t="s">
        <v>486</v>
      </c>
      <c r="G22" s="7" t="s">
        <v>484</v>
      </c>
    </row>
    <row r="23" spans="1:7" x14ac:dyDescent="0.2">
      <c r="A23" s="42" t="s">
        <v>487</v>
      </c>
      <c r="B23" s="8"/>
      <c r="C23" s="8"/>
      <c r="D23" s="8"/>
      <c r="E23" s="8"/>
      <c r="F23" s="7" t="s">
        <v>488</v>
      </c>
      <c r="G23" s="7" t="s">
        <v>489</v>
      </c>
    </row>
    <row r="24" spans="1:7" x14ac:dyDescent="0.2">
      <c r="A24" s="6" t="s">
        <v>342</v>
      </c>
      <c r="B24" s="8"/>
      <c r="C24" s="8"/>
      <c r="D24" s="8"/>
      <c r="E24" s="8"/>
    </row>
    <row r="26" spans="1:7" ht="18" x14ac:dyDescent="0.25">
      <c r="A26" s="26" t="s">
        <v>490</v>
      </c>
      <c r="B26" s="27"/>
      <c r="C26" s="27"/>
      <c r="D26" s="27"/>
      <c r="E26" s="27"/>
    </row>
    <row r="27" spans="1:7" ht="25.5" x14ac:dyDescent="0.2">
      <c r="A27" s="6" t="s">
        <v>491</v>
      </c>
      <c r="B27" s="8"/>
      <c r="C27" s="8"/>
      <c r="D27" s="8"/>
      <c r="E27" s="8"/>
    </row>
    <row r="29" spans="1:7" ht="18" x14ac:dyDescent="0.25">
      <c r="A29" s="26" t="s">
        <v>492</v>
      </c>
      <c r="B29" s="27"/>
      <c r="C29" s="27"/>
      <c r="D29" s="27"/>
      <c r="E29" s="27"/>
      <c r="F29" s="27"/>
    </row>
    <row r="30" spans="1:7" ht="13.15" customHeight="1" x14ac:dyDescent="0.2">
      <c r="A30" s="19" t="s">
        <v>426</v>
      </c>
      <c r="B30" s="441" t="s">
        <v>347</v>
      </c>
      <c r="C30" s="442"/>
      <c r="D30" s="442"/>
      <c r="E30" s="443"/>
      <c r="F30" s="39" t="s">
        <v>68</v>
      </c>
    </row>
    <row r="31" spans="1:7" ht="38.25" x14ac:dyDescent="0.2">
      <c r="A31" s="17" t="s">
        <v>493</v>
      </c>
      <c r="B31" s="429"/>
      <c r="C31" s="430"/>
      <c r="D31" s="430"/>
      <c r="E31" s="431"/>
      <c r="F31" s="36" t="s">
        <v>494</v>
      </c>
    </row>
    <row r="33" spans="1:10" ht="18" x14ac:dyDescent="0.25">
      <c r="A33" s="26" t="s">
        <v>495</v>
      </c>
      <c r="B33" s="27"/>
      <c r="C33" s="27"/>
      <c r="D33" s="27"/>
      <c r="E33" s="27"/>
      <c r="F33" s="27"/>
      <c r="G33" s="28"/>
    </row>
    <row r="34" spans="1:10" x14ac:dyDescent="0.2">
      <c r="A34" s="444" t="s">
        <v>496</v>
      </c>
      <c r="B34" s="444"/>
      <c r="C34" s="1"/>
      <c r="D34" s="1"/>
      <c r="E34" s="1"/>
      <c r="F34" s="1"/>
      <c r="H34" s="1"/>
      <c r="I34" s="1"/>
      <c r="J34" s="1"/>
    </row>
    <row r="35" spans="1:10" x14ac:dyDescent="0.2">
      <c r="A35" s="6" t="s">
        <v>497</v>
      </c>
      <c r="B35" s="357" t="s">
        <v>347</v>
      </c>
      <c r="C35" s="357"/>
      <c r="D35" s="357"/>
      <c r="E35" s="357"/>
      <c r="F35" s="411" t="s">
        <v>68</v>
      </c>
      <c r="G35" s="411"/>
    </row>
    <row r="36" spans="1:10" ht="33" customHeight="1" x14ac:dyDescent="0.2">
      <c r="A36" s="42" t="s">
        <v>144</v>
      </c>
      <c r="B36" s="8"/>
      <c r="C36" s="8"/>
      <c r="D36" s="8"/>
      <c r="E36" s="8"/>
      <c r="F36" s="365" t="s">
        <v>498</v>
      </c>
      <c r="G36" s="365"/>
    </row>
    <row r="37" spans="1:10" ht="33.75" customHeight="1" x14ac:dyDescent="0.2">
      <c r="A37" s="42" t="s">
        <v>499</v>
      </c>
      <c r="B37" s="8"/>
      <c r="C37" s="8"/>
      <c r="D37" s="8"/>
      <c r="E37" s="8"/>
      <c r="F37" s="365" t="s">
        <v>500</v>
      </c>
      <c r="G37" s="365"/>
    </row>
    <row r="38" spans="1:10" ht="33" customHeight="1" x14ac:dyDescent="0.2">
      <c r="A38" s="42" t="s">
        <v>501</v>
      </c>
      <c r="B38" s="8"/>
      <c r="C38" s="8"/>
      <c r="D38" s="8"/>
      <c r="E38" s="8"/>
      <c r="F38" s="365" t="s">
        <v>502</v>
      </c>
      <c r="G38" s="365"/>
    </row>
    <row r="39" spans="1:10" ht="21.75" customHeight="1" x14ac:dyDescent="0.2">
      <c r="A39" s="42" t="s">
        <v>503</v>
      </c>
      <c r="B39" s="8"/>
      <c r="C39" s="8"/>
      <c r="D39" s="8"/>
      <c r="E39" s="8"/>
      <c r="F39" s="298" t="s">
        <v>504</v>
      </c>
      <c r="G39" s="432"/>
    </row>
    <row r="40" spans="1:10" ht="24.75" customHeight="1" x14ac:dyDescent="0.2">
      <c r="A40" s="42" t="s">
        <v>505</v>
      </c>
      <c r="B40" s="8"/>
      <c r="C40" s="8"/>
      <c r="D40" s="8"/>
      <c r="E40" s="8"/>
      <c r="F40" s="298" t="s">
        <v>506</v>
      </c>
      <c r="G40" s="432"/>
    </row>
    <row r="41" spans="1:10" ht="28.5" customHeight="1" x14ac:dyDescent="0.2">
      <c r="A41" s="42" t="s">
        <v>507</v>
      </c>
      <c r="B41" s="429"/>
      <c r="C41" s="430"/>
      <c r="D41" s="430"/>
      <c r="E41" s="431"/>
      <c r="F41" s="298" t="s">
        <v>508</v>
      </c>
      <c r="G41" s="432"/>
    </row>
    <row r="42" spans="1:10" ht="28.5" customHeight="1" x14ac:dyDescent="0.2">
      <c r="A42" s="42" t="s">
        <v>509</v>
      </c>
      <c r="B42" s="429"/>
      <c r="C42" s="430"/>
      <c r="D42" s="430"/>
      <c r="E42" s="431"/>
      <c r="F42" s="298" t="s">
        <v>510</v>
      </c>
      <c r="G42" s="432"/>
    </row>
    <row r="43" spans="1:10" ht="17.25" customHeight="1" x14ac:dyDescent="0.2">
      <c r="A43" s="20" t="s">
        <v>511</v>
      </c>
      <c r="B43" s="16"/>
      <c r="C43" s="16"/>
      <c r="D43" s="16"/>
      <c r="E43" s="16"/>
      <c r="F43" s="16"/>
      <c r="G43" s="16"/>
    </row>
    <row r="44" spans="1:10" x14ac:dyDescent="0.2">
      <c r="B44" s="1"/>
      <c r="C44" s="1"/>
      <c r="D44" s="1"/>
      <c r="E44" s="1"/>
      <c r="F44" s="1"/>
    </row>
    <row r="45" spans="1:10" ht="18" x14ac:dyDescent="0.25">
      <c r="A45" s="26" t="s">
        <v>512</v>
      </c>
      <c r="B45" s="27"/>
      <c r="C45" s="27"/>
      <c r="D45" s="27"/>
      <c r="E45" s="27"/>
      <c r="F45" s="27"/>
    </row>
    <row r="46" spans="1:10" x14ac:dyDescent="0.2">
      <c r="A46" s="2" t="s">
        <v>346</v>
      </c>
      <c r="B46" s="426" t="s">
        <v>373</v>
      </c>
      <c r="C46" s="427"/>
      <c r="D46" s="427"/>
      <c r="E46" s="437"/>
      <c r="F46" s="39" t="s">
        <v>156</v>
      </c>
      <c r="G46" s="3"/>
    </row>
    <row r="47" spans="1:10" ht="49.15" customHeight="1" x14ac:dyDescent="0.2">
      <c r="A47" s="42" t="s">
        <v>513</v>
      </c>
      <c r="B47" s="8"/>
      <c r="C47" s="8"/>
      <c r="D47" s="8"/>
      <c r="E47" s="8"/>
      <c r="F47" s="445" t="s">
        <v>514</v>
      </c>
      <c r="G47" s="3"/>
    </row>
    <row r="48" spans="1:10" ht="54.6" customHeight="1" x14ac:dyDescent="0.2">
      <c r="A48" s="42" t="s">
        <v>515</v>
      </c>
      <c r="B48" s="8"/>
      <c r="C48" s="8"/>
      <c r="D48" s="8"/>
      <c r="E48" s="8"/>
      <c r="F48" s="446"/>
      <c r="G48" s="3"/>
    </row>
    <row r="49" spans="1:10" ht="48" customHeight="1" x14ac:dyDescent="0.2">
      <c r="A49" s="42" t="s">
        <v>516</v>
      </c>
      <c r="B49" s="429"/>
      <c r="C49" s="430"/>
      <c r="D49" s="430"/>
      <c r="E49" s="431"/>
      <c r="F49" s="445" t="s">
        <v>517</v>
      </c>
      <c r="G49" s="3"/>
    </row>
    <row r="50" spans="1:10" ht="61.5" customHeight="1" x14ac:dyDescent="0.2">
      <c r="A50" s="42" t="s">
        <v>518</v>
      </c>
      <c r="B50" s="429"/>
      <c r="C50" s="430"/>
      <c r="D50" s="430"/>
      <c r="E50" s="431"/>
      <c r="F50" s="446"/>
      <c r="G50" s="3"/>
    </row>
    <row r="51" spans="1:10" ht="15" x14ac:dyDescent="0.25">
      <c r="F51"/>
      <c r="G51"/>
      <c r="H51"/>
      <c r="I51"/>
      <c r="J51"/>
    </row>
    <row r="52" spans="1:10" ht="15" x14ac:dyDescent="0.25">
      <c r="F52"/>
      <c r="G52"/>
      <c r="H52"/>
      <c r="I52"/>
      <c r="J52"/>
    </row>
    <row r="53" spans="1:10" ht="15" x14ac:dyDescent="0.25">
      <c r="F53"/>
      <c r="G53"/>
      <c r="H53"/>
      <c r="I53"/>
      <c r="J53"/>
    </row>
    <row r="54" spans="1:10" ht="18" x14ac:dyDescent="0.25">
      <c r="A54" s="23" t="s">
        <v>378</v>
      </c>
      <c r="B54" s="24"/>
      <c r="C54" s="24"/>
      <c r="D54" s="24"/>
      <c r="E54" s="24"/>
    </row>
    <row r="55" spans="1:10" x14ac:dyDescent="0.2">
      <c r="A55" s="433" t="s">
        <v>440</v>
      </c>
      <c r="B55" s="433"/>
      <c r="C55" s="433"/>
      <c r="D55" s="433"/>
      <c r="E55" s="433"/>
      <c r="F55" s="10"/>
    </row>
    <row r="56" spans="1:10" x14ac:dyDescent="0.2">
      <c r="A56" s="6" t="s">
        <v>190</v>
      </c>
      <c r="B56" s="34" t="s">
        <v>191</v>
      </c>
      <c r="C56" s="418" t="s">
        <v>68</v>
      </c>
      <c r="D56" s="419"/>
      <c r="E56" s="420"/>
    </row>
    <row r="57" spans="1:10" ht="30" customHeight="1" x14ac:dyDescent="0.2">
      <c r="A57" s="37" t="s">
        <v>380</v>
      </c>
      <c r="B57" s="35"/>
      <c r="C57" s="417" t="s">
        <v>519</v>
      </c>
      <c r="D57" s="417"/>
      <c r="E57" s="417"/>
    </row>
    <row r="58" spans="1:10" ht="30" customHeight="1" x14ac:dyDescent="0.2">
      <c r="A58" s="37" t="s">
        <v>520</v>
      </c>
      <c r="B58" s="35"/>
      <c r="C58" s="417" t="s">
        <v>521</v>
      </c>
      <c r="D58" s="417"/>
      <c r="E58" s="417"/>
    </row>
    <row r="59" spans="1:10" ht="30" customHeight="1" x14ac:dyDescent="0.2">
      <c r="A59" s="37" t="s">
        <v>522</v>
      </c>
      <c r="B59" s="35"/>
      <c r="C59" s="417" t="s">
        <v>523</v>
      </c>
      <c r="D59" s="417"/>
      <c r="E59" s="417"/>
    </row>
    <row r="60" spans="1:10" ht="30" customHeight="1" x14ac:dyDescent="0.2">
      <c r="A60" s="37" t="s">
        <v>524</v>
      </c>
      <c r="B60" s="35"/>
      <c r="C60" s="417" t="s">
        <v>525</v>
      </c>
      <c r="D60" s="417"/>
      <c r="E60" s="417"/>
    </row>
    <row r="61" spans="1:10" ht="34.5" customHeight="1" x14ac:dyDescent="0.2">
      <c r="A61" s="37" t="s">
        <v>392</v>
      </c>
      <c r="B61" s="35"/>
      <c r="C61" s="417" t="s">
        <v>526</v>
      </c>
      <c r="D61" s="417"/>
      <c r="E61" s="417"/>
    </row>
    <row r="62" spans="1:10" ht="48" customHeight="1" x14ac:dyDescent="0.2">
      <c r="A62" s="37" t="s">
        <v>527</v>
      </c>
      <c r="B62" s="35"/>
      <c r="C62" s="417" t="s">
        <v>528</v>
      </c>
      <c r="D62" s="417"/>
      <c r="E62" s="417"/>
    </row>
  </sheetData>
  <mergeCells count="30">
    <mergeCell ref="C62:E62"/>
    <mergeCell ref="A55:E55"/>
    <mergeCell ref="F47:F48"/>
    <mergeCell ref="C56:E56"/>
    <mergeCell ref="C57:E57"/>
    <mergeCell ref="C58:E58"/>
    <mergeCell ref="C59:E59"/>
    <mergeCell ref="C60:E60"/>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A1:G1"/>
    <mergeCell ref="B3:E3"/>
    <mergeCell ref="B15:E15"/>
    <mergeCell ref="A34:B34"/>
    <mergeCell ref="B30:E30"/>
    <mergeCell ref="B31:E3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9372E-4242-4958-815D-8E4CF684928D}">
  <sheetPr codeName="Sheet2">
    <tabColor theme="5" tint="0.39997558519241921"/>
  </sheetPr>
  <dimension ref="A1:M66"/>
  <sheetViews>
    <sheetView topLeftCell="A20" zoomScaleNormal="100" workbookViewId="0">
      <selection activeCell="F39" sqref="F39"/>
    </sheetView>
  </sheetViews>
  <sheetFormatPr defaultColWidth="8.5703125" defaultRowHeight="12.75" x14ac:dyDescent="0.2"/>
  <cols>
    <col min="1" max="1" width="12.42578125" style="3" customWidth="1"/>
    <col min="2" max="2" width="8.5703125" style="3"/>
    <col min="3" max="3" width="5.7109375" style="3" customWidth="1"/>
    <col min="4" max="4" width="54.28515625" style="3" customWidth="1"/>
    <col min="5" max="5" width="14.7109375" style="3" bestFit="1" customWidth="1"/>
    <col min="6" max="6" width="48.28515625" style="3" customWidth="1"/>
    <col min="7" max="7" width="10.5703125" style="3" customWidth="1"/>
    <col min="8" max="8" width="27.42578125" style="3" customWidth="1"/>
    <col min="9" max="9" width="18.28515625" style="3" customWidth="1"/>
    <col min="10" max="10" width="8.5703125" style="3"/>
    <col min="11" max="11" width="7" style="3" customWidth="1"/>
    <col min="12" max="12" width="17.42578125" style="3" customWidth="1"/>
    <col min="13" max="13" width="44.7109375" style="3" customWidth="1"/>
    <col min="14" max="16384" width="8.5703125" style="3"/>
  </cols>
  <sheetData>
    <row r="1" spans="1:12" ht="13.5" thickBot="1" x14ac:dyDescent="0.25">
      <c r="A1" s="48"/>
    </row>
    <row r="2" spans="1:12" ht="70.5" customHeight="1" thickTop="1" thickBot="1" x14ac:dyDescent="0.4">
      <c r="A2" s="259" t="s">
        <v>22</v>
      </c>
      <c r="B2" s="260"/>
      <c r="C2" s="260"/>
      <c r="D2" s="260"/>
      <c r="E2" s="260"/>
      <c r="F2" s="261"/>
      <c r="H2" s="242" t="s">
        <v>2</v>
      </c>
      <c r="I2" s="243"/>
      <c r="J2" s="243"/>
      <c r="K2" s="243"/>
      <c r="L2" s="244"/>
    </row>
    <row r="3" spans="1:12" ht="15.75" customHeight="1" thickTop="1" x14ac:dyDescent="0.25">
      <c r="A3" s="262"/>
      <c r="B3" s="263"/>
      <c r="C3" s="263"/>
      <c r="D3" s="263"/>
      <c r="E3" s="263"/>
      <c r="F3" s="263"/>
      <c r="H3" s="50"/>
      <c r="I3" s="50"/>
    </row>
    <row r="4" spans="1:12" ht="24" thickBot="1" x14ac:dyDescent="0.4">
      <c r="A4" s="258" t="s">
        <v>23</v>
      </c>
      <c r="B4" s="258"/>
      <c r="C4" s="258"/>
      <c r="D4" s="258"/>
      <c r="E4" s="258"/>
      <c r="F4" s="258"/>
    </row>
    <row r="5" spans="1:12" ht="39" customHeight="1" thickTop="1" x14ac:dyDescent="0.25">
      <c r="A5" s="264" t="s">
        <v>24</v>
      </c>
      <c r="B5" s="265"/>
      <c r="C5" s="265"/>
      <c r="D5" s="265"/>
      <c r="E5" s="265"/>
      <c r="F5" s="266"/>
      <c r="H5"/>
      <c r="I5"/>
      <c r="J5"/>
      <c r="K5"/>
      <c r="L5"/>
    </row>
    <row r="6" spans="1:12" ht="12.6" customHeight="1" x14ac:dyDescent="0.25">
      <c r="A6" s="252" t="s">
        <v>25</v>
      </c>
      <c r="B6" s="253"/>
      <c r="C6" s="253"/>
      <c r="D6" s="253"/>
      <c r="E6" s="253"/>
      <c r="F6" s="254"/>
      <c r="H6"/>
      <c r="I6"/>
      <c r="J6"/>
      <c r="K6"/>
      <c r="L6"/>
    </row>
    <row r="7" spans="1:12" ht="15" x14ac:dyDescent="0.25">
      <c r="A7" s="252"/>
      <c r="B7" s="253"/>
      <c r="C7" s="253"/>
      <c r="D7" s="253"/>
      <c r="E7" s="253"/>
      <c r="F7" s="254"/>
      <c r="H7"/>
      <c r="I7"/>
      <c r="J7"/>
      <c r="K7"/>
      <c r="L7"/>
    </row>
    <row r="8" spans="1:12" ht="15" x14ac:dyDescent="0.25">
      <c r="A8" s="252"/>
      <c r="B8" s="253"/>
      <c r="C8" s="253"/>
      <c r="D8" s="253"/>
      <c r="E8" s="253"/>
      <c r="F8" s="254"/>
      <c r="H8"/>
      <c r="I8"/>
      <c r="J8"/>
      <c r="K8"/>
      <c r="L8"/>
    </row>
    <row r="9" spans="1:12" x14ac:dyDescent="0.2">
      <c r="A9" s="252"/>
      <c r="B9" s="253"/>
      <c r="C9" s="253"/>
      <c r="D9" s="253"/>
      <c r="E9" s="253"/>
      <c r="F9" s="254"/>
    </row>
    <row r="10" spans="1:12" x14ac:dyDescent="0.2">
      <c r="A10" s="252"/>
      <c r="B10" s="253"/>
      <c r="C10" s="253"/>
      <c r="D10" s="253"/>
      <c r="E10" s="253"/>
      <c r="F10" s="254"/>
    </row>
    <row r="11" spans="1:12" ht="34.5" customHeight="1" thickBot="1" x14ac:dyDescent="0.25">
      <c r="A11" s="255"/>
      <c r="B11" s="256"/>
      <c r="C11" s="256"/>
      <c r="D11" s="256"/>
      <c r="E11" s="256"/>
      <c r="F11" s="257"/>
    </row>
    <row r="12" spans="1:12" ht="24" customHeight="1" thickTop="1" thickBot="1" x14ac:dyDescent="0.25">
      <c r="A12" s="249" t="s">
        <v>26</v>
      </c>
      <c r="B12" s="250"/>
      <c r="C12" s="250"/>
      <c r="D12" s="250"/>
      <c r="E12" s="250"/>
      <c r="F12" s="251"/>
    </row>
    <row r="13" spans="1:12" ht="24.75" customHeight="1" thickTop="1" thickBot="1" x14ac:dyDescent="0.25">
      <c r="A13" s="267" t="s">
        <v>27</v>
      </c>
      <c r="B13" s="268"/>
      <c r="C13" s="268"/>
      <c r="D13" s="268"/>
      <c r="E13" s="268"/>
      <c r="F13" s="269"/>
    </row>
    <row r="14" spans="1:12" ht="23.25" customHeight="1" thickTop="1" x14ac:dyDescent="0.2">
      <c r="A14" s="249" t="s">
        <v>28</v>
      </c>
      <c r="B14" s="250"/>
      <c r="C14" s="250"/>
      <c r="D14" s="250"/>
      <c r="E14" s="250"/>
      <c r="F14" s="251"/>
    </row>
    <row r="15" spans="1:12" x14ac:dyDescent="0.2">
      <c r="A15" s="252" t="s">
        <v>29</v>
      </c>
      <c r="B15" s="253"/>
      <c r="C15" s="253"/>
      <c r="D15" s="253"/>
      <c r="E15" s="253"/>
      <c r="F15" s="254"/>
    </row>
    <row r="16" spans="1:12" x14ac:dyDescent="0.2">
      <c r="A16" s="252"/>
      <c r="B16" s="253"/>
      <c r="C16" s="253"/>
      <c r="D16" s="253"/>
      <c r="E16" s="253"/>
      <c r="F16" s="254"/>
    </row>
    <row r="17" spans="1:13" x14ac:dyDescent="0.2">
      <c r="A17" s="252"/>
      <c r="B17" s="253"/>
      <c r="C17" s="253"/>
      <c r="D17" s="253"/>
      <c r="E17" s="253"/>
      <c r="F17" s="254"/>
    </row>
    <row r="18" spans="1:13" x14ac:dyDescent="0.2">
      <c r="A18" s="252"/>
      <c r="B18" s="253"/>
      <c r="C18" s="253"/>
      <c r="D18" s="253"/>
      <c r="E18" s="253"/>
      <c r="F18" s="254"/>
    </row>
    <row r="19" spans="1:13" ht="37.5" customHeight="1" x14ac:dyDescent="0.2">
      <c r="A19" s="252"/>
      <c r="B19" s="253"/>
      <c r="C19" s="253"/>
      <c r="D19" s="253"/>
      <c r="E19" s="253"/>
      <c r="F19" s="254"/>
    </row>
    <row r="20" spans="1:13" ht="48.75" customHeight="1" thickBot="1" x14ac:dyDescent="0.3">
      <c r="A20" s="255"/>
      <c r="B20" s="256"/>
      <c r="C20" s="256"/>
      <c r="D20" s="256"/>
      <c r="E20" s="256"/>
      <c r="F20" s="257"/>
      <c r="H20"/>
      <c r="I20"/>
      <c r="J20"/>
      <c r="K20"/>
      <c r="L20"/>
      <c r="M20"/>
    </row>
    <row r="21" spans="1:13" ht="25.5" customHeight="1" thickTop="1" x14ac:dyDescent="0.25">
      <c r="A21" s="249" t="s">
        <v>30</v>
      </c>
      <c r="B21" s="250"/>
      <c r="C21" s="250"/>
      <c r="D21" s="250"/>
      <c r="E21" s="250"/>
      <c r="F21" s="251"/>
      <c r="H21"/>
      <c r="I21"/>
      <c r="J21"/>
      <c r="K21"/>
      <c r="L21"/>
      <c r="M21"/>
    </row>
    <row r="22" spans="1:13" x14ac:dyDescent="0.2">
      <c r="A22" s="252" t="s">
        <v>31</v>
      </c>
      <c r="B22" s="253"/>
      <c r="C22" s="253"/>
      <c r="D22" s="253"/>
      <c r="E22" s="253"/>
      <c r="F22" s="254"/>
    </row>
    <row r="23" spans="1:13" ht="57.75" customHeight="1" thickBot="1" x14ac:dyDescent="0.25">
      <c r="A23" s="255"/>
      <c r="B23" s="256"/>
      <c r="C23" s="256"/>
      <c r="D23" s="256"/>
      <c r="E23" s="256"/>
      <c r="F23" s="257"/>
    </row>
    <row r="24" spans="1:13" ht="27.75" customHeight="1" thickTop="1" x14ac:dyDescent="0.2">
      <c r="A24" s="249" t="s">
        <v>32</v>
      </c>
      <c r="B24" s="250"/>
      <c r="C24" s="250"/>
      <c r="D24" s="250"/>
      <c r="E24" s="250"/>
      <c r="F24" s="251"/>
    </row>
    <row r="25" spans="1:13" x14ac:dyDescent="0.2">
      <c r="A25" s="252" t="s">
        <v>33</v>
      </c>
      <c r="B25" s="253"/>
      <c r="C25" s="253"/>
      <c r="D25" s="253"/>
      <c r="E25" s="253"/>
      <c r="F25" s="254"/>
    </row>
    <row r="26" spans="1:13" x14ac:dyDescent="0.2">
      <c r="A26" s="252"/>
      <c r="B26" s="253"/>
      <c r="C26" s="253"/>
      <c r="D26" s="253"/>
      <c r="E26" s="253"/>
      <c r="F26" s="254"/>
    </row>
    <row r="27" spans="1:13" x14ac:dyDescent="0.2">
      <c r="A27" s="252"/>
      <c r="B27" s="253"/>
      <c r="C27" s="253"/>
      <c r="D27" s="253"/>
      <c r="E27" s="253"/>
      <c r="F27" s="254"/>
    </row>
    <row r="28" spans="1:13" ht="26.25" customHeight="1" thickBot="1" x14ac:dyDescent="0.25">
      <c r="A28" s="255"/>
      <c r="B28" s="256"/>
      <c r="C28" s="256"/>
      <c r="D28" s="256"/>
      <c r="E28" s="256"/>
      <c r="F28" s="257"/>
    </row>
    <row r="29" spans="1:13" ht="20.25" customHeight="1" thickTop="1" x14ac:dyDescent="0.2">
      <c r="A29" s="249" t="s">
        <v>34</v>
      </c>
      <c r="B29" s="250"/>
      <c r="C29" s="250"/>
      <c r="D29" s="250"/>
      <c r="E29" s="250"/>
      <c r="F29" s="251"/>
    </row>
    <row r="30" spans="1:13" ht="59.25" customHeight="1" thickBot="1" x14ac:dyDescent="0.25">
      <c r="A30" s="255" t="s">
        <v>35</v>
      </c>
      <c r="B30" s="256"/>
      <c r="C30" s="256"/>
      <c r="D30" s="256"/>
      <c r="E30" s="256"/>
      <c r="F30" s="257"/>
    </row>
    <row r="31" spans="1:13" ht="21.75" customHeight="1" thickTop="1" x14ac:dyDescent="0.2">
      <c r="A31" s="249" t="s">
        <v>36</v>
      </c>
      <c r="B31" s="250"/>
      <c r="C31" s="250"/>
      <c r="D31" s="250"/>
      <c r="E31" s="250"/>
      <c r="F31" s="251"/>
    </row>
    <row r="32" spans="1:13" x14ac:dyDescent="0.2">
      <c r="A32" s="252" t="s">
        <v>37</v>
      </c>
      <c r="B32" s="253"/>
      <c r="C32" s="253"/>
      <c r="D32" s="253"/>
      <c r="E32" s="253"/>
      <c r="F32" s="254"/>
    </row>
    <row r="33" spans="1:10" ht="22.5" customHeight="1" thickBot="1" x14ac:dyDescent="0.25">
      <c r="A33" s="255"/>
      <c r="B33" s="256"/>
      <c r="C33" s="256"/>
      <c r="D33" s="256"/>
      <c r="E33" s="256"/>
      <c r="F33" s="257"/>
    </row>
    <row r="34" spans="1:10" ht="16.5" customHeight="1" thickTop="1" x14ac:dyDescent="0.2">
      <c r="A34" s="249" t="s">
        <v>38</v>
      </c>
      <c r="B34" s="250"/>
      <c r="C34" s="250"/>
      <c r="D34" s="250"/>
      <c r="E34" s="250"/>
      <c r="F34" s="251"/>
    </row>
    <row r="35" spans="1:10" x14ac:dyDescent="0.2">
      <c r="A35" s="252" t="s">
        <v>39</v>
      </c>
      <c r="B35" s="253"/>
      <c r="C35" s="253"/>
      <c r="D35" s="253"/>
      <c r="E35" s="253"/>
      <c r="F35" s="254"/>
    </row>
    <row r="36" spans="1:10" ht="26.25" customHeight="1" thickBot="1" x14ac:dyDescent="0.25">
      <c r="A36" s="255"/>
      <c r="B36" s="256"/>
      <c r="C36" s="256"/>
      <c r="D36" s="256"/>
      <c r="E36" s="256"/>
      <c r="F36" s="257"/>
    </row>
    <row r="37" spans="1:10" ht="13.5" thickTop="1" x14ac:dyDescent="0.2">
      <c r="A37" s="16"/>
      <c r="B37" s="16"/>
      <c r="C37" s="16"/>
      <c r="D37" s="16"/>
      <c r="E37" s="16"/>
      <c r="F37" s="16"/>
    </row>
    <row r="38" spans="1:10" ht="13.5" thickBot="1" x14ac:dyDescent="0.25"/>
    <row r="39" spans="1:10" ht="15.75" x14ac:dyDescent="0.25">
      <c r="A39" s="272" t="s">
        <v>40</v>
      </c>
      <c r="B39" s="273"/>
      <c r="C39" s="273"/>
      <c r="D39" s="273"/>
      <c r="E39" s="274"/>
      <c r="F39" s="102"/>
      <c r="G39" s="102"/>
      <c r="H39" s="102"/>
      <c r="I39" s="102"/>
      <c r="J39" s="102"/>
    </row>
    <row r="40" spans="1:10" ht="14.1" customHeight="1" x14ac:dyDescent="0.25">
      <c r="A40" s="103"/>
      <c r="B40" s="275" t="s">
        <v>41</v>
      </c>
      <c r="C40" s="275"/>
      <c r="D40" s="275"/>
      <c r="E40" s="276"/>
      <c r="F40" s="104"/>
      <c r="G40" s="104"/>
      <c r="H40" s="104"/>
      <c r="I40" s="104"/>
      <c r="J40" s="104"/>
    </row>
    <row r="41" spans="1:10" ht="14.1" customHeight="1" x14ac:dyDescent="0.25">
      <c r="A41" s="106"/>
      <c r="B41" s="275" t="s">
        <v>42</v>
      </c>
      <c r="C41" s="275"/>
      <c r="D41" s="275"/>
      <c r="E41" s="276"/>
      <c r="F41" s="104"/>
      <c r="G41" s="104"/>
      <c r="H41" s="104"/>
      <c r="I41" s="104"/>
      <c r="J41" s="104"/>
    </row>
    <row r="42" spans="1:10" ht="28.15" customHeight="1" x14ac:dyDescent="0.25">
      <c r="A42" s="107"/>
      <c r="B42" s="275" t="s">
        <v>43</v>
      </c>
      <c r="C42" s="275"/>
      <c r="D42" s="275"/>
      <c r="E42" s="276"/>
      <c r="F42" s="104"/>
      <c r="G42" s="104"/>
      <c r="H42" s="104"/>
      <c r="I42" s="104"/>
      <c r="J42" s="104"/>
    </row>
    <row r="43" spans="1:10" customFormat="1" ht="28.15" customHeight="1" x14ac:dyDescent="0.25">
      <c r="A43" s="105"/>
      <c r="B43" s="275" t="s">
        <v>44</v>
      </c>
      <c r="C43" s="275"/>
      <c r="D43" s="275"/>
      <c r="E43" s="276"/>
      <c r="F43" s="104"/>
      <c r="G43" s="104"/>
      <c r="H43" s="104"/>
      <c r="I43" s="104"/>
      <c r="J43" s="104"/>
    </row>
    <row r="44" spans="1:10" customFormat="1" ht="28.15" customHeight="1" thickBot="1" x14ac:dyDescent="0.3">
      <c r="A44" s="108"/>
      <c r="B44" s="270" t="s">
        <v>45</v>
      </c>
      <c r="C44" s="270"/>
      <c r="D44" s="270"/>
      <c r="E44" s="271"/>
      <c r="F44" s="104"/>
      <c r="G44" s="104"/>
      <c r="H44" s="104"/>
      <c r="I44" s="104"/>
      <c r="J44" s="104"/>
    </row>
    <row r="45" spans="1:10" customFormat="1" ht="15" x14ac:dyDescent="0.25"/>
    <row r="46" spans="1:10" customFormat="1" ht="15" x14ac:dyDescent="0.25"/>
    <row r="47" spans="1:10" customFormat="1" ht="15" x14ac:dyDescent="0.25"/>
    <row r="48" spans="1:10"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spans="3:4" x14ac:dyDescent="0.2">
      <c r="C65" s="45"/>
      <c r="D65" s="45"/>
    </row>
    <row r="66" spans="3:4" x14ac:dyDescent="0.2">
      <c r="C66" s="46"/>
      <c r="D66" s="46"/>
    </row>
  </sheetData>
  <sheetProtection algorithmName="SHA-512" hashValue="YrLzSUlK4NEctGyDNqBHCH5s10ZrakVsSpUak5oDT6MxhClf7XiFzASowHrVqsnk0R3Qs3CW/5I+NIq3Xx1d0A==" saltValue="C6wshVVW060ZyvvAVc9F8w==" spinCount="100000" sheet="1" objects="1" scenarios="1"/>
  <mergeCells count="26">
    <mergeCell ref="A24:F24"/>
    <mergeCell ref="A25:F28"/>
    <mergeCell ref="A30:F30"/>
    <mergeCell ref="A29:F29"/>
    <mergeCell ref="B44:E44"/>
    <mergeCell ref="A39:E39"/>
    <mergeCell ref="B40:E40"/>
    <mergeCell ref="B41:E41"/>
    <mergeCell ref="B42:E42"/>
    <mergeCell ref="B43:E43"/>
    <mergeCell ref="H2:L2"/>
    <mergeCell ref="A34:F34"/>
    <mergeCell ref="A35:F36"/>
    <mergeCell ref="A4:F4"/>
    <mergeCell ref="A15:F20"/>
    <mergeCell ref="A2:F2"/>
    <mergeCell ref="A3:F3"/>
    <mergeCell ref="A5:F5"/>
    <mergeCell ref="A6:F11"/>
    <mergeCell ref="A14:F14"/>
    <mergeCell ref="A32:F33"/>
    <mergeCell ref="A12:F12"/>
    <mergeCell ref="A13:F13"/>
    <mergeCell ref="A21:F21"/>
    <mergeCell ref="A22:F23"/>
    <mergeCell ref="A31:F3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56CFA-6CD1-4A0C-819B-E6B2C7FB85DE}">
  <sheetPr codeName="Sheet3">
    <tabColor theme="8"/>
  </sheetPr>
  <dimension ref="B14:S14"/>
  <sheetViews>
    <sheetView workbookViewId="0">
      <selection activeCell="A2" sqref="A2"/>
    </sheetView>
  </sheetViews>
  <sheetFormatPr defaultRowHeight="15" x14ac:dyDescent="0.25"/>
  <sheetData>
    <row r="14" spans="2:19" ht="28.5" x14ac:dyDescent="0.45">
      <c r="B14" s="68" t="s">
        <v>46</v>
      </c>
      <c r="C14" s="69"/>
      <c r="D14" s="69"/>
      <c r="E14" s="69"/>
      <c r="F14" s="69"/>
      <c r="G14" s="69"/>
      <c r="H14" s="69"/>
      <c r="I14" s="69"/>
      <c r="J14" s="69"/>
      <c r="K14" s="69"/>
      <c r="L14" s="69"/>
      <c r="M14" s="69"/>
      <c r="N14" s="69"/>
      <c r="O14" s="69"/>
      <c r="P14" s="69"/>
      <c r="Q14" s="69"/>
      <c r="R14" s="69"/>
      <c r="S14" s="69"/>
    </row>
  </sheetData>
  <sheetProtection algorithmName="SHA-512" hashValue="IURn9n8/d03Uq3qwqhmNOxQVZktaX83X4LyKJh7iBfobqo1A4rFVbIiUYwiT6M2TWGA4SM0p5dMRHcjb1vLL6Q==" saltValue="nFXutvcG2GsGP52C2Cd+C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08A3-A347-4F53-A586-FD3F39E5A72F}">
  <sheetPr codeName="Sheet4">
    <tabColor theme="8"/>
  </sheetPr>
  <dimension ref="A1:I39"/>
  <sheetViews>
    <sheetView zoomScale="85" zoomScaleNormal="85" workbookViewId="0">
      <selection activeCell="D4" sqref="D4"/>
    </sheetView>
  </sheetViews>
  <sheetFormatPr defaultRowHeight="15" x14ac:dyDescent="0.25"/>
  <cols>
    <col min="1" max="1" width="47" customWidth="1"/>
    <col min="2" max="2" width="62.28515625" customWidth="1"/>
    <col min="3" max="3" width="37" customWidth="1"/>
    <col min="4" max="4" width="36.28515625" customWidth="1"/>
    <col min="5" max="5" width="59.7109375" customWidth="1"/>
    <col min="8" max="8" width="46.7109375" customWidth="1"/>
    <col min="9" max="9" width="26" customWidth="1"/>
  </cols>
  <sheetData>
    <row r="1" spans="1:9" ht="15.75" thickBot="1" x14ac:dyDescent="0.3"/>
    <row r="2" spans="1:9" ht="24.75" thickTop="1" thickBot="1" x14ac:dyDescent="0.4">
      <c r="A2" s="158" t="s">
        <v>47</v>
      </c>
      <c r="B2" s="159"/>
    </row>
    <row r="3" spans="1:9" ht="25.5" customHeight="1" thickTop="1" thickBot="1" x14ac:dyDescent="0.3">
      <c r="A3" s="277" t="s">
        <v>48</v>
      </c>
      <c r="B3" s="277"/>
    </row>
    <row r="4" spans="1:9" ht="34.5" customHeight="1" thickTop="1" x14ac:dyDescent="0.25">
      <c r="A4" s="278" t="s">
        <v>49</v>
      </c>
      <c r="B4" s="279"/>
    </row>
    <row r="5" spans="1:9" ht="34.5" customHeight="1" x14ac:dyDescent="0.25">
      <c r="A5" s="160" t="s">
        <v>50</v>
      </c>
      <c r="B5" s="161" t="str">
        <f>+'Public Disclosure Data'!$B$12</f>
        <v>Needs Data</v>
      </c>
      <c r="H5" s="162"/>
      <c r="I5" s="162"/>
    </row>
    <row r="6" spans="1:9" ht="45.75" customHeight="1" thickBot="1" x14ac:dyDescent="0.3">
      <c r="A6" s="280" t="s">
        <v>51</v>
      </c>
      <c r="B6" s="281"/>
      <c r="H6" s="162"/>
      <c r="I6" s="162"/>
    </row>
    <row r="7" spans="1:9" ht="34.5" customHeight="1" thickTop="1" thickBot="1" x14ac:dyDescent="0.3">
      <c r="H7" s="162"/>
      <c r="I7" s="162"/>
    </row>
    <row r="8" spans="1:9" ht="16.5" thickTop="1" thickBot="1" x14ac:dyDescent="0.3">
      <c r="A8" s="163" t="s">
        <v>52</v>
      </c>
      <c r="B8" s="74" t="s">
        <v>53</v>
      </c>
    </row>
    <row r="9" spans="1:9" ht="15.75" thickTop="1" x14ac:dyDescent="0.25"/>
    <row r="10" spans="1:9" ht="15.75" thickBot="1" x14ac:dyDescent="0.3"/>
    <row r="11" spans="1:9" ht="15.75" thickTop="1" x14ac:dyDescent="0.25">
      <c r="A11" s="282" t="s">
        <v>54</v>
      </c>
      <c r="B11" s="75" t="s">
        <v>55</v>
      </c>
      <c r="D11" s="282" t="s">
        <v>56</v>
      </c>
      <c r="E11" s="75" t="s">
        <v>57</v>
      </c>
    </row>
    <row r="12" spans="1:9" x14ac:dyDescent="0.25">
      <c r="A12" s="283"/>
      <c r="B12" s="76" t="s">
        <v>55</v>
      </c>
      <c r="D12" s="283"/>
      <c r="E12" s="76" t="s">
        <v>57</v>
      </c>
    </row>
    <row r="13" spans="1:9" x14ac:dyDescent="0.25">
      <c r="A13" s="283"/>
      <c r="B13" s="76" t="s">
        <v>55</v>
      </c>
      <c r="D13" s="283"/>
      <c r="E13" s="76" t="s">
        <v>57</v>
      </c>
    </row>
    <row r="14" spans="1:9" x14ac:dyDescent="0.25">
      <c r="A14" s="283"/>
      <c r="B14" s="76" t="s">
        <v>55</v>
      </c>
      <c r="D14" s="283"/>
      <c r="E14" s="76" t="s">
        <v>57</v>
      </c>
    </row>
    <row r="15" spans="1:9" x14ac:dyDescent="0.25">
      <c r="A15" s="283"/>
      <c r="B15" s="76" t="s">
        <v>55</v>
      </c>
      <c r="D15" s="283"/>
      <c r="E15" s="76" t="s">
        <v>57</v>
      </c>
    </row>
    <row r="16" spans="1:9" x14ac:dyDescent="0.25">
      <c r="A16" s="283"/>
      <c r="B16" s="76" t="s">
        <v>55</v>
      </c>
      <c r="D16" s="283"/>
      <c r="E16" s="76" t="s">
        <v>57</v>
      </c>
    </row>
    <row r="17" spans="1:5" x14ac:dyDescent="0.25">
      <c r="A17" s="283"/>
      <c r="B17" s="76" t="s">
        <v>55</v>
      </c>
      <c r="D17" s="283"/>
      <c r="E17" s="76" t="s">
        <v>57</v>
      </c>
    </row>
    <row r="18" spans="1:5" x14ac:dyDescent="0.25">
      <c r="A18" s="283"/>
      <c r="B18" s="76" t="s">
        <v>55</v>
      </c>
      <c r="D18" s="283"/>
      <c r="E18" s="76" t="s">
        <v>57</v>
      </c>
    </row>
    <row r="19" spans="1:5" x14ac:dyDescent="0.25">
      <c r="A19" s="283"/>
      <c r="B19" s="76" t="s">
        <v>55</v>
      </c>
      <c r="D19" s="283"/>
      <c r="E19" s="76" t="s">
        <v>57</v>
      </c>
    </row>
    <row r="20" spans="1:5" x14ac:dyDescent="0.25">
      <c r="A20" s="283"/>
      <c r="B20" s="76" t="s">
        <v>55</v>
      </c>
      <c r="D20" s="283"/>
      <c r="E20" s="76" t="s">
        <v>57</v>
      </c>
    </row>
    <row r="21" spans="1:5" x14ac:dyDescent="0.25">
      <c r="A21" s="283"/>
      <c r="B21" s="76" t="s">
        <v>55</v>
      </c>
      <c r="D21" s="283"/>
      <c r="E21" s="76" t="s">
        <v>57</v>
      </c>
    </row>
    <row r="22" spans="1:5" x14ac:dyDescent="0.25">
      <c r="A22" s="283"/>
      <c r="B22" s="76" t="s">
        <v>55</v>
      </c>
      <c r="D22" s="283"/>
      <c r="E22" s="76" t="s">
        <v>57</v>
      </c>
    </row>
    <row r="23" spans="1:5" x14ac:dyDescent="0.25">
      <c r="A23" s="283"/>
      <c r="B23" s="76" t="s">
        <v>55</v>
      </c>
      <c r="D23" s="283"/>
      <c r="E23" s="76" t="s">
        <v>57</v>
      </c>
    </row>
    <row r="24" spans="1:5" x14ac:dyDescent="0.25">
      <c r="A24" s="283"/>
      <c r="B24" s="76" t="s">
        <v>55</v>
      </c>
      <c r="D24" s="283"/>
      <c r="E24" s="76" t="s">
        <v>57</v>
      </c>
    </row>
    <row r="25" spans="1:5" x14ac:dyDescent="0.25">
      <c r="A25" s="283"/>
      <c r="B25" s="76" t="s">
        <v>55</v>
      </c>
      <c r="D25" s="283"/>
      <c r="E25" s="76" t="s">
        <v>57</v>
      </c>
    </row>
    <row r="26" spans="1:5" x14ac:dyDescent="0.25">
      <c r="A26" s="283"/>
      <c r="B26" s="76" t="s">
        <v>55</v>
      </c>
      <c r="D26" s="283"/>
      <c r="E26" s="76" t="s">
        <v>57</v>
      </c>
    </row>
    <row r="27" spans="1:5" x14ac:dyDescent="0.25">
      <c r="A27" s="283"/>
      <c r="B27" s="76" t="s">
        <v>55</v>
      </c>
      <c r="D27" s="283"/>
      <c r="E27" s="76" t="s">
        <v>57</v>
      </c>
    </row>
    <row r="28" spans="1:5" x14ac:dyDescent="0.25">
      <c r="A28" s="283"/>
      <c r="B28" s="76" t="s">
        <v>55</v>
      </c>
      <c r="D28" s="283"/>
      <c r="E28" s="76" t="s">
        <v>57</v>
      </c>
    </row>
    <row r="29" spans="1:5" x14ac:dyDescent="0.25">
      <c r="A29" s="283"/>
      <c r="B29" s="76" t="s">
        <v>55</v>
      </c>
      <c r="D29" s="283"/>
      <c r="E29" s="76" t="s">
        <v>57</v>
      </c>
    </row>
    <row r="30" spans="1:5" x14ac:dyDescent="0.25">
      <c r="A30" s="283"/>
      <c r="B30" s="76" t="s">
        <v>55</v>
      </c>
      <c r="D30" s="283"/>
      <c r="E30" s="76" t="s">
        <v>57</v>
      </c>
    </row>
    <row r="31" spans="1:5" x14ac:dyDescent="0.25">
      <c r="A31" s="283"/>
      <c r="B31" s="76" t="s">
        <v>55</v>
      </c>
      <c r="D31" s="283"/>
      <c r="E31" s="76" t="s">
        <v>57</v>
      </c>
    </row>
    <row r="32" spans="1:5" x14ac:dyDescent="0.25">
      <c r="A32" s="283"/>
      <c r="B32" s="76" t="s">
        <v>55</v>
      </c>
      <c r="D32" s="283"/>
      <c r="E32" s="76" t="s">
        <v>57</v>
      </c>
    </row>
    <row r="33" spans="1:5" x14ac:dyDescent="0.25">
      <c r="A33" s="283"/>
      <c r="B33" s="76" t="s">
        <v>55</v>
      </c>
      <c r="D33" s="283"/>
      <c r="E33" s="76" t="s">
        <v>57</v>
      </c>
    </row>
    <row r="34" spans="1:5" x14ac:dyDescent="0.25">
      <c r="A34" s="283"/>
      <c r="B34" s="76" t="s">
        <v>55</v>
      </c>
      <c r="D34" s="283"/>
      <c r="E34" s="76" t="s">
        <v>57</v>
      </c>
    </row>
    <row r="35" spans="1:5" x14ac:dyDescent="0.25">
      <c r="A35" s="283"/>
      <c r="B35" s="76" t="s">
        <v>55</v>
      </c>
      <c r="D35" s="283"/>
      <c r="E35" s="76" t="s">
        <v>57</v>
      </c>
    </row>
    <row r="36" spans="1:5" ht="15.75" thickBot="1" x14ac:dyDescent="0.3">
      <c r="A36" s="284"/>
      <c r="B36" s="77" t="s">
        <v>55</v>
      </c>
      <c r="D36" s="284"/>
      <c r="E36" s="77" t="s">
        <v>57</v>
      </c>
    </row>
    <row r="37" spans="1:5" ht="15.75" thickTop="1" x14ac:dyDescent="0.25"/>
    <row r="39" spans="1:5" ht="19.5" customHeight="1" x14ac:dyDescent="0.25"/>
  </sheetData>
  <sheetProtection algorithmName="SHA-512" hashValue="7Ia36MLNmAIVw1TGtP3hknyl/9+ltDJLGhAW+UPq9UkdkMFMSgBHhhT5tmopoP8ZH4rv3ErmER70iNfPOI6F5g==" saltValue="wk/oeUyaQRqFNCGjcE3NhA==" spinCount="100000" sheet="1" objects="1" scenarios="1" formatColumns="0" formatRows="0"/>
  <mergeCells count="5">
    <mergeCell ref="A3:B3"/>
    <mergeCell ref="A4:B4"/>
    <mergeCell ref="A6:B6"/>
    <mergeCell ref="A11:A36"/>
    <mergeCell ref="D11:D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sheetPr>
  <dimension ref="A1:AK90"/>
  <sheetViews>
    <sheetView zoomScale="70" zoomScaleNormal="70" workbookViewId="0">
      <pane xSplit="1" ySplit="5" topLeftCell="B6" activePane="bottomRight" state="frozen"/>
      <selection pane="topRight" activeCell="B1" sqref="B1"/>
      <selection pane="bottomLeft" activeCell="A6" sqref="A6"/>
      <selection pane="bottomRight" activeCell="B23" sqref="B23"/>
    </sheetView>
  </sheetViews>
  <sheetFormatPr defaultColWidth="8.5703125" defaultRowHeight="12.75" x14ac:dyDescent="0.2"/>
  <cols>
    <col min="1" max="1" width="48.28515625" style="1" customWidth="1"/>
    <col min="2" max="8" width="22.7109375" style="3" bestFit="1" customWidth="1"/>
    <col min="9" max="10" width="22.7109375" style="3" customWidth="1"/>
    <col min="11" max="27" width="22.7109375" style="3" hidden="1" customWidth="1"/>
    <col min="28" max="28" width="51.28515625" style="3" customWidth="1"/>
    <col min="29" max="29" width="59.42578125" style="1" customWidth="1"/>
    <col min="30" max="32" width="8.5703125" style="3"/>
    <col min="33" max="33" width="44.7109375" style="3" customWidth="1"/>
    <col min="34" max="36" width="8.5703125" style="3"/>
    <col min="37" max="37" width="13" style="3" customWidth="1"/>
    <col min="38" max="16384" width="8.5703125" style="3"/>
  </cols>
  <sheetData>
    <row r="1" spans="1:33" ht="100.5" customHeight="1" thickTop="1" thickBot="1" x14ac:dyDescent="0.25">
      <c r="A1" s="164" t="str">
        <f>IF('Company Information'!$B$8&lt;&gt;"","Company:  "&amp;'Company Information'!$B$8, "Company: "&amp;"No Entry")</f>
        <v>Company:  Onshore Production Example Company</v>
      </c>
      <c r="B1" s="285" t="s">
        <v>58</v>
      </c>
      <c r="C1" s="286"/>
      <c r="D1" s="286"/>
      <c r="E1" s="287"/>
      <c r="F1" s="165"/>
      <c r="G1" s="165"/>
      <c r="H1" s="166"/>
      <c r="I1" s="166"/>
      <c r="J1" s="166"/>
      <c r="K1" s="166"/>
      <c r="L1" s="166"/>
      <c r="M1" s="166"/>
      <c r="N1" s="166"/>
      <c r="O1" s="166"/>
      <c r="P1" s="166"/>
      <c r="Q1" s="166"/>
      <c r="R1" s="166"/>
      <c r="S1" s="166"/>
      <c r="T1" s="166"/>
      <c r="U1" s="166"/>
      <c r="V1" s="166"/>
      <c r="W1" s="166"/>
      <c r="X1" s="166"/>
      <c r="Y1" s="166"/>
      <c r="Z1" s="166"/>
      <c r="AA1" s="166"/>
      <c r="AB1" s="167" t="s">
        <v>59</v>
      </c>
      <c r="AC1" s="168"/>
    </row>
    <row r="2" spans="1:33" ht="21.75" customHeight="1" thickTop="1" thickBot="1" x14ac:dyDescent="0.3">
      <c r="A2" s="314" t="s">
        <v>60</v>
      </c>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6"/>
      <c r="AB2"/>
      <c r="AC2" s="169"/>
    </row>
    <row r="3" spans="1:33" s="21" customFormat="1" ht="18.75" thickTop="1" x14ac:dyDescent="0.25">
      <c r="A3" s="170" t="s">
        <v>61</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0"/>
      <c r="AC3" s="172"/>
      <c r="AD3" s="173"/>
    </row>
    <row r="4" spans="1:33" s="4" customFormat="1" x14ac:dyDescent="0.2">
      <c r="A4" s="6" t="s">
        <v>62</v>
      </c>
      <c r="B4" s="293" t="s">
        <v>63</v>
      </c>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39" t="s">
        <v>64</v>
      </c>
      <c r="AC4" s="174" t="s">
        <v>65</v>
      </c>
      <c r="AD4" s="175"/>
    </row>
    <row r="5" spans="1:33" s="4" customFormat="1" x14ac:dyDescent="0.2">
      <c r="A5" s="22"/>
      <c r="B5" s="176" t="str" cm="1">
        <f t="array" ref="B5:AA5">TRANSPOSE('Company Information'!B11:B36)</f>
        <v>"GHGRP Facility Name"</v>
      </c>
      <c r="C5" s="176" t="str">
        <v>"GHGRP Facility Name"</v>
      </c>
      <c r="D5" s="176" t="str">
        <v>"GHGRP Facility Name"</v>
      </c>
      <c r="E5" s="176" t="str">
        <v>"GHGRP Facility Name"</v>
      </c>
      <c r="F5" s="176" t="str">
        <v>"GHGRP Facility Name"</v>
      </c>
      <c r="G5" s="176" t="str">
        <v>"GHGRP Facility Name"</v>
      </c>
      <c r="H5" s="176" t="str">
        <v>"GHGRP Facility Name"</v>
      </c>
      <c r="I5" s="177" t="str">
        <v>"GHGRP Facility Name"</v>
      </c>
      <c r="J5" s="177" t="str">
        <v>"GHGRP Facility Name"</v>
      </c>
      <c r="K5" s="177" t="str">
        <v>"GHGRP Facility Name"</v>
      </c>
      <c r="L5" s="177" t="str">
        <v>"GHGRP Facility Name"</v>
      </c>
      <c r="M5" s="177" t="str">
        <v>"GHGRP Facility Name"</v>
      </c>
      <c r="N5" s="177" t="str">
        <v>"GHGRP Facility Name"</v>
      </c>
      <c r="O5" s="177" t="str">
        <v>"GHGRP Facility Name"</v>
      </c>
      <c r="P5" s="177" t="str">
        <v>"GHGRP Facility Name"</v>
      </c>
      <c r="Q5" s="177" t="str">
        <v>"GHGRP Facility Name"</v>
      </c>
      <c r="R5" s="177" t="str">
        <v>"GHGRP Facility Name"</v>
      </c>
      <c r="S5" s="177" t="str">
        <v>"GHGRP Facility Name"</v>
      </c>
      <c r="T5" s="177" t="str">
        <v>"GHGRP Facility Name"</v>
      </c>
      <c r="U5" s="177" t="str">
        <v>"GHGRP Facility Name"</v>
      </c>
      <c r="V5" s="177" t="str">
        <v>"GHGRP Facility Name"</v>
      </c>
      <c r="W5" s="177" t="str">
        <v>"GHGRP Facility Name"</v>
      </c>
      <c r="X5" s="177" t="str">
        <v>"GHGRP Facility Name"</v>
      </c>
      <c r="Y5" s="177" t="str">
        <v>"GHGRP Facility Name"</v>
      </c>
      <c r="Z5" s="177" t="str">
        <v>"GHGRP Facility Name"</v>
      </c>
      <c r="AA5" s="177" t="str">
        <v>"GHGRP Facility Name"</v>
      </c>
      <c r="AB5" s="178"/>
      <c r="AC5" s="179"/>
      <c r="AG5" s="180"/>
    </row>
    <row r="6" spans="1:33" ht="25.5" x14ac:dyDescent="0.25">
      <c r="A6" s="181" t="s">
        <v>66</v>
      </c>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82" t="s">
        <v>67</v>
      </c>
      <c r="AC6" s="183" t="s">
        <v>68</v>
      </c>
    </row>
    <row r="7" spans="1:33" ht="15" x14ac:dyDescent="0.25">
      <c r="A7" s="42" t="s">
        <v>69</v>
      </c>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84" t="s">
        <v>67</v>
      </c>
      <c r="AC7" s="185" t="s">
        <v>68</v>
      </c>
      <c r="AG7" s="186"/>
    </row>
    <row r="8" spans="1:33" ht="15" x14ac:dyDescent="0.25">
      <c r="A8" s="42" t="s">
        <v>70</v>
      </c>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84" t="s">
        <v>67</v>
      </c>
      <c r="AC8" s="185" t="s">
        <v>68</v>
      </c>
      <c r="AG8" s="186"/>
    </row>
    <row r="9" spans="1:33" ht="15" x14ac:dyDescent="0.25">
      <c r="A9" s="181" t="s">
        <v>71</v>
      </c>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84" t="s">
        <v>67</v>
      </c>
      <c r="AC9" s="185" t="s">
        <v>68</v>
      </c>
      <c r="AG9" s="186"/>
    </row>
    <row r="10" spans="1:33" ht="25.5" x14ac:dyDescent="0.25">
      <c r="A10" s="15" t="s">
        <v>72</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84" t="s">
        <v>67</v>
      </c>
      <c r="AC10" s="185" t="s">
        <v>68</v>
      </c>
      <c r="AG10" s="186"/>
    </row>
    <row r="11" spans="1:33" ht="15" x14ac:dyDescent="0.25">
      <c r="A11" s="42" t="s">
        <v>73</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84" t="s">
        <v>67</v>
      </c>
      <c r="AC11" s="185" t="s">
        <v>68</v>
      </c>
      <c r="AG11" s="186"/>
    </row>
    <row r="12" spans="1:33" ht="15" x14ac:dyDescent="0.25">
      <c r="A12" s="42" t="s">
        <v>74</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84" t="s">
        <v>67</v>
      </c>
      <c r="AC12" s="185" t="s">
        <v>68</v>
      </c>
      <c r="AG12" s="186"/>
    </row>
    <row r="13" spans="1:33" ht="15" x14ac:dyDescent="0.25">
      <c r="A13" s="15" t="s">
        <v>75</v>
      </c>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84" t="s">
        <v>67</v>
      </c>
      <c r="AC13" s="185" t="s">
        <v>68</v>
      </c>
      <c r="AG13" s="186"/>
    </row>
    <row r="14" spans="1:33" ht="15" x14ac:dyDescent="0.25">
      <c r="A14" s="42" t="s">
        <v>76</v>
      </c>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84" t="s">
        <v>67</v>
      </c>
      <c r="AC14" s="185" t="s">
        <v>68</v>
      </c>
      <c r="AG14" s="186"/>
    </row>
    <row r="15" spans="1:33" ht="15" x14ac:dyDescent="0.25">
      <c r="A15" s="42" t="s">
        <v>77</v>
      </c>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84" t="s">
        <v>67</v>
      </c>
      <c r="AC15" s="185" t="s">
        <v>68</v>
      </c>
      <c r="AG15" s="186"/>
    </row>
    <row r="16" spans="1:33" ht="15" x14ac:dyDescent="0.25">
      <c r="A16" s="15" t="s">
        <v>78</v>
      </c>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84" t="s">
        <v>67</v>
      </c>
      <c r="AC16" s="185" t="s">
        <v>68</v>
      </c>
      <c r="AG16" s="186"/>
    </row>
    <row r="17" spans="1:36" ht="12.6" customHeight="1" x14ac:dyDescent="0.2">
      <c r="A17" s="42" t="s">
        <v>81</v>
      </c>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300" t="s">
        <v>67</v>
      </c>
      <c r="AC17" s="302" t="s">
        <v>68</v>
      </c>
      <c r="AG17" s="186"/>
    </row>
    <row r="18" spans="1:36" ht="12.6" customHeight="1" x14ac:dyDescent="0.2">
      <c r="A18" s="15" t="s">
        <v>82</v>
      </c>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301"/>
      <c r="AC18" s="303"/>
      <c r="AG18" s="186"/>
    </row>
    <row r="19" spans="1:36" ht="15" x14ac:dyDescent="0.25">
      <c r="A19" s="42" t="s">
        <v>83</v>
      </c>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84" t="s">
        <v>67</v>
      </c>
      <c r="AC19" s="185" t="s">
        <v>68</v>
      </c>
      <c r="AG19" s="186"/>
    </row>
    <row r="20" spans="1:36" ht="15" x14ac:dyDescent="0.25">
      <c r="A20" s="42" t="s">
        <v>84</v>
      </c>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84" t="s">
        <v>67</v>
      </c>
      <c r="AC20" s="185" t="s">
        <v>68</v>
      </c>
      <c r="AG20" s="186"/>
    </row>
    <row r="21" spans="1:36" ht="15" x14ac:dyDescent="0.25">
      <c r="A21" s="15" t="s">
        <v>85</v>
      </c>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84" t="s">
        <v>67</v>
      </c>
      <c r="AC21" s="185" t="s">
        <v>68</v>
      </c>
      <c r="AG21" s="186"/>
    </row>
    <row r="22" spans="1:36" ht="15" x14ac:dyDescent="0.25">
      <c r="A22" s="42" t="s">
        <v>86</v>
      </c>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84" t="s">
        <v>67</v>
      </c>
      <c r="AC22" s="185" t="s">
        <v>68</v>
      </c>
      <c r="AG22" s="186"/>
    </row>
    <row r="23" spans="1:36" ht="25.5" x14ac:dyDescent="0.25">
      <c r="A23" s="42" t="s">
        <v>87</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84" t="s">
        <v>67</v>
      </c>
      <c r="AC23" s="185" t="s">
        <v>68</v>
      </c>
      <c r="AG23" s="186"/>
    </row>
    <row r="24" spans="1:36" ht="15" x14ac:dyDescent="0.25">
      <c r="A24" s="15" t="s">
        <v>88</v>
      </c>
      <c r="B24" s="109"/>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84" t="s">
        <v>67</v>
      </c>
      <c r="AC24" s="185" t="s">
        <v>68</v>
      </c>
      <c r="AG24" s="186"/>
    </row>
    <row r="25" spans="1:36" s="4" customFormat="1" ht="25.5" x14ac:dyDescent="0.25">
      <c r="A25" s="42" t="s">
        <v>89</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84" t="s">
        <v>67</v>
      </c>
      <c r="AC25" s="185" t="s">
        <v>68</v>
      </c>
      <c r="AG25" s="186"/>
      <c r="AH25" s="3"/>
      <c r="AI25" s="3"/>
      <c r="AJ25" s="3"/>
    </row>
    <row r="26" spans="1:36" s="4" customFormat="1" ht="26.25" thickBot="1" x14ac:dyDescent="0.3">
      <c r="A26" s="42" t="s">
        <v>90</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84" t="s">
        <v>67</v>
      </c>
      <c r="AC26" s="185" t="s">
        <v>68</v>
      </c>
      <c r="AG26" s="186"/>
    </row>
    <row r="27" spans="1:36" s="4" customFormat="1" ht="39" x14ac:dyDescent="0.25">
      <c r="A27" s="42" t="s">
        <v>91</v>
      </c>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84" t="s">
        <v>67</v>
      </c>
      <c r="AC27" s="185" t="s">
        <v>68</v>
      </c>
      <c r="AG27" s="187" t="s">
        <v>92</v>
      </c>
    </row>
    <row r="28" spans="1:36" ht="27" customHeight="1" thickBot="1" x14ac:dyDescent="0.25">
      <c r="A28" s="188" t="s">
        <v>93</v>
      </c>
      <c r="B28" s="79"/>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304" t="s">
        <v>94</v>
      </c>
      <c r="AC28" s="305"/>
      <c r="AD28" s="189"/>
      <c r="AG28" s="190">
        <f>SUM(B28:AA28)</f>
        <v>0</v>
      </c>
    </row>
    <row r="29" spans="1:36" ht="27" customHeight="1" thickTop="1" thickBot="1" x14ac:dyDescent="0.3">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191"/>
    </row>
    <row r="30" spans="1:36" ht="21.75" customHeight="1" thickTop="1" thickBot="1" x14ac:dyDescent="0.3">
      <c r="A30" s="317" t="s">
        <v>95</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9"/>
      <c r="AB30"/>
    </row>
    <row r="31" spans="1:36" ht="18.75" thickTop="1" x14ac:dyDescent="0.25">
      <c r="A31" s="26" t="s">
        <v>96</v>
      </c>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2"/>
      <c r="AC31" s="3"/>
    </row>
    <row r="32" spans="1:36" ht="13.5" thickBot="1" x14ac:dyDescent="0.25">
      <c r="B32" s="293" t="s">
        <v>97</v>
      </c>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320"/>
      <c r="AB32" s="39" t="s">
        <v>98</v>
      </c>
      <c r="AC32" s="3"/>
    </row>
    <row r="33" spans="1:36" ht="39" thickTop="1" x14ac:dyDescent="0.2">
      <c r="A33" s="6" t="s">
        <v>62</v>
      </c>
      <c r="B33" s="176" t="str">
        <f>+B$5</f>
        <v>"GHGRP Facility Name"</v>
      </c>
      <c r="C33" s="176" t="str">
        <f t="shared" ref="C33:AA33" si="0">+C$5</f>
        <v>"GHGRP Facility Name"</v>
      </c>
      <c r="D33" s="176" t="str">
        <f t="shared" si="0"/>
        <v>"GHGRP Facility Name"</v>
      </c>
      <c r="E33" s="176" t="str">
        <f t="shared" si="0"/>
        <v>"GHGRP Facility Name"</v>
      </c>
      <c r="F33" s="176" t="str">
        <f t="shared" si="0"/>
        <v>"GHGRP Facility Name"</v>
      </c>
      <c r="G33" s="176" t="str">
        <f t="shared" si="0"/>
        <v>"GHGRP Facility Name"</v>
      </c>
      <c r="H33" s="176" t="str">
        <f t="shared" si="0"/>
        <v>"GHGRP Facility Name"</v>
      </c>
      <c r="I33" s="176" t="str">
        <f t="shared" si="0"/>
        <v>"GHGRP Facility Name"</v>
      </c>
      <c r="J33" s="176" t="str">
        <f t="shared" si="0"/>
        <v>"GHGRP Facility Name"</v>
      </c>
      <c r="K33" s="176" t="str">
        <f t="shared" si="0"/>
        <v>"GHGRP Facility Name"</v>
      </c>
      <c r="L33" s="176" t="str">
        <f t="shared" si="0"/>
        <v>"GHGRP Facility Name"</v>
      </c>
      <c r="M33" s="176" t="str">
        <f t="shared" si="0"/>
        <v>"GHGRP Facility Name"</v>
      </c>
      <c r="N33" s="176" t="str">
        <f t="shared" si="0"/>
        <v>"GHGRP Facility Name"</v>
      </c>
      <c r="O33" s="176" t="str">
        <f t="shared" si="0"/>
        <v>"GHGRP Facility Name"</v>
      </c>
      <c r="P33" s="176" t="str">
        <f t="shared" si="0"/>
        <v>"GHGRP Facility Name"</v>
      </c>
      <c r="Q33" s="176" t="str">
        <f t="shared" si="0"/>
        <v>"GHGRP Facility Name"</v>
      </c>
      <c r="R33" s="176" t="str">
        <f t="shared" si="0"/>
        <v>"GHGRP Facility Name"</v>
      </c>
      <c r="S33" s="176" t="str">
        <f t="shared" si="0"/>
        <v>"GHGRP Facility Name"</v>
      </c>
      <c r="T33" s="176" t="str">
        <f t="shared" si="0"/>
        <v>"GHGRP Facility Name"</v>
      </c>
      <c r="U33" s="176" t="str">
        <f t="shared" si="0"/>
        <v>"GHGRP Facility Name"</v>
      </c>
      <c r="V33" s="176" t="str">
        <f t="shared" si="0"/>
        <v>"GHGRP Facility Name"</v>
      </c>
      <c r="W33" s="176" t="str">
        <f t="shared" si="0"/>
        <v>"GHGRP Facility Name"</v>
      </c>
      <c r="X33" s="176" t="str">
        <f t="shared" si="0"/>
        <v>"GHGRP Facility Name"</v>
      </c>
      <c r="Y33" s="176" t="str">
        <f t="shared" si="0"/>
        <v>"GHGRP Facility Name"</v>
      </c>
      <c r="Z33" s="176" t="str">
        <f t="shared" si="0"/>
        <v>"GHGRP Facility Name"</v>
      </c>
      <c r="AA33" s="176" t="str">
        <f t="shared" si="0"/>
        <v>"GHGRP Facility Name"</v>
      </c>
      <c r="AB33" s="47"/>
      <c r="AC33" s="3"/>
      <c r="AG33" s="193" t="s">
        <v>99</v>
      </c>
    </row>
    <row r="34" spans="1:36" ht="28.9" customHeight="1" x14ac:dyDescent="0.2">
      <c r="A34" s="42" t="s">
        <v>100</v>
      </c>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3" t="s">
        <v>101</v>
      </c>
      <c r="AC34" s="3"/>
      <c r="AG34" s="194">
        <f t="shared" ref="AG34:AG35" si="1">SUM(B34:AA34)</f>
        <v>0</v>
      </c>
    </row>
    <row r="35" spans="1:36" x14ac:dyDescent="0.2">
      <c r="A35" s="15" t="s">
        <v>102</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3" t="s">
        <v>103</v>
      </c>
      <c r="AC35" s="3"/>
      <c r="AG35" s="194">
        <f t="shared" si="1"/>
        <v>0</v>
      </c>
    </row>
    <row r="36" spans="1:36" ht="13.5" thickBot="1" x14ac:dyDescent="0.25"/>
    <row r="37" spans="1:36" ht="21.75" thickTop="1" thickBot="1" x14ac:dyDescent="0.35">
      <c r="A37" s="311" t="s">
        <v>104</v>
      </c>
      <c r="B37" s="312"/>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c r="AA37" s="313"/>
      <c r="AB37" s="61"/>
      <c r="AC37" s="195"/>
    </row>
    <row r="38" spans="1:36" ht="19.5" thickTop="1" thickBot="1" x14ac:dyDescent="0.3">
      <c r="A38" s="196" t="s">
        <v>105</v>
      </c>
      <c r="B38" s="192"/>
      <c r="C38" s="192"/>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2"/>
      <c r="AC38" s="197"/>
    </row>
    <row r="39" spans="1:36" s="4" customFormat="1" ht="51.75" thickTop="1" x14ac:dyDescent="0.2">
      <c r="A39" s="198" t="s">
        <v>62</v>
      </c>
      <c r="B39" s="293" t="s">
        <v>63</v>
      </c>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320"/>
      <c r="AB39" s="43" t="s">
        <v>106</v>
      </c>
      <c r="AC39" s="174" t="s">
        <v>107</v>
      </c>
      <c r="AG39" s="193" t="s">
        <v>108</v>
      </c>
      <c r="AH39" s="3"/>
      <c r="AI39" s="3"/>
      <c r="AJ39" s="3"/>
    </row>
    <row r="40" spans="1:36" s="4" customFormat="1" ht="25.5" x14ac:dyDescent="0.2">
      <c r="A40" s="198"/>
      <c r="B40" s="176" t="str">
        <f t="shared" ref="B40:AA40" si="2">+B$5</f>
        <v>"GHGRP Facility Name"</v>
      </c>
      <c r="C40" s="176" t="str">
        <f t="shared" si="2"/>
        <v>"GHGRP Facility Name"</v>
      </c>
      <c r="D40" s="176" t="str">
        <f t="shared" si="2"/>
        <v>"GHGRP Facility Name"</v>
      </c>
      <c r="E40" s="176" t="str">
        <f t="shared" si="2"/>
        <v>"GHGRP Facility Name"</v>
      </c>
      <c r="F40" s="176" t="str">
        <f t="shared" si="2"/>
        <v>"GHGRP Facility Name"</v>
      </c>
      <c r="G40" s="176" t="str">
        <f t="shared" si="2"/>
        <v>"GHGRP Facility Name"</v>
      </c>
      <c r="H40" s="176" t="str">
        <f t="shared" si="2"/>
        <v>"GHGRP Facility Name"</v>
      </c>
      <c r="I40" s="176" t="str">
        <f t="shared" si="2"/>
        <v>"GHGRP Facility Name"</v>
      </c>
      <c r="J40" s="176" t="str">
        <f t="shared" si="2"/>
        <v>"GHGRP Facility Name"</v>
      </c>
      <c r="K40" s="176" t="str">
        <f t="shared" si="2"/>
        <v>"GHGRP Facility Name"</v>
      </c>
      <c r="L40" s="176" t="str">
        <f t="shared" si="2"/>
        <v>"GHGRP Facility Name"</v>
      </c>
      <c r="M40" s="176" t="str">
        <f t="shared" si="2"/>
        <v>"GHGRP Facility Name"</v>
      </c>
      <c r="N40" s="176" t="str">
        <f t="shared" si="2"/>
        <v>"GHGRP Facility Name"</v>
      </c>
      <c r="O40" s="176" t="str">
        <f t="shared" si="2"/>
        <v>"GHGRP Facility Name"</v>
      </c>
      <c r="P40" s="176" t="str">
        <f t="shared" si="2"/>
        <v>"GHGRP Facility Name"</v>
      </c>
      <c r="Q40" s="176" t="str">
        <f t="shared" si="2"/>
        <v>"GHGRP Facility Name"</v>
      </c>
      <c r="R40" s="176" t="str">
        <f t="shared" si="2"/>
        <v>"GHGRP Facility Name"</v>
      </c>
      <c r="S40" s="176" t="str">
        <f t="shared" si="2"/>
        <v>"GHGRP Facility Name"</v>
      </c>
      <c r="T40" s="176" t="str">
        <f t="shared" si="2"/>
        <v>"GHGRP Facility Name"</v>
      </c>
      <c r="U40" s="176" t="str">
        <f t="shared" si="2"/>
        <v>"GHGRP Facility Name"</v>
      </c>
      <c r="V40" s="176" t="str">
        <f t="shared" si="2"/>
        <v>"GHGRP Facility Name"</v>
      </c>
      <c r="W40" s="176" t="str">
        <f t="shared" si="2"/>
        <v>"GHGRP Facility Name"</v>
      </c>
      <c r="X40" s="176" t="str">
        <f t="shared" si="2"/>
        <v>"GHGRP Facility Name"</v>
      </c>
      <c r="Y40" s="176" t="str">
        <f t="shared" si="2"/>
        <v>"GHGRP Facility Name"</v>
      </c>
      <c r="Z40" s="176" t="str">
        <f t="shared" si="2"/>
        <v>"GHGRP Facility Name"</v>
      </c>
      <c r="AA40" s="176" t="str">
        <f t="shared" si="2"/>
        <v>"GHGRP Facility Name"</v>
      </c>
      <c r="AB40" s="39"/>
      <c r="AC40" s="199" t="s">
        <v>109</v>
      </c>
      <c r="AG40" s="194"/>
    </row>
    <row r="41" spans="1:36" ht="27" customHeight="1" x14ac:dyDescent="0.2">
      <c r="A41" s="70" t="s">
        <v>110</v>
      </c>
      <c r="B41" s="200">
        <f>'Emission Factor References'!$D$17*B34/1000</f>
        <v>0</v>
      </c>
      <c r="C41" s="200">
        <f>'Emission Factor References'!$D$17*C34/1000</f>
        <v>0</v>
      </c>
      <c r="D41" s="200">
        <f>'Emission Factor References'!$D$17*D34/1000</f>
        <v>0</v>
      </c>
      <c r="E41" s="200">
        <f>'Emission Factor References'!$D$17*E34/1000</f>
        <v>0</v>
      </c>
      <c r="F41" s="200">
        <f>'Emission Factor References'!$D$17*F34/1000</f>
        <v>0</v>
      </c>
      <c r="G41" s="200">
        <f>'Emission Factor References'!$D$17*G34/1000</f>
        <v>0</v>
      </c>
      <c r="H41" s="200">
        <f>'Emission Factor References'!$D$17*H34/1000</f>
        <v>0</v>
      </c>
      <c r="I41" s="200">
        <f>'Emission Factor References'!$D$17*I34/1000</f>
        <v>0</v>
      </c>
      <c r="J41" s="200">
        <f>'Emission Factor References'!$D$17*J34/1000</f>
        <v>0</v>
      </c>
      <c r="K41" s="200">
        <f>'Emission Factor References'!$D$17*K34/1000</f>
        <v>0</v>
      </c>
      <c r="L41" s="200">
        <f>'Emission Factor References'!$D$17*L34/1000</f>
        <v>0</v>
      </c>
      <c r="M41" s="200">
        <f>'Emission Factor References'!$D$17*M34/1000</f>
        <v>0</v>
      </c>
      <c r="N41" s="200">
        <f>'Emission Factor References'!$D$17*N34/1000</f>
        <v>0</v>
      </c>
      <c r="O41" s="200">
        <f>'Emission Factor References'!$D$17*O34/1000</f>
        <v>0</v>
      </c>
      <c r="P41" s="200">
        <f>'Emission Factor References'!$D$17*P34/1000</f>
        <v>0</v>
      </c>
      <c r="Q41" s="200">
        <f>'Emission Factor References'!$D$17*Q34/1000</f>
        <v>0</v>
      </c>
      <c r="R41" s="200">
        <f>'Emission Factor References'!$D$17*R34/1000</f>
        <v>0</v>
      </c>
      <c r="S41" s="200">
        <f>'Emission Factor References'!$D$17*S34/1000</f>
        <v>0</v>
      </c>
      <c r="T41" s="200">
        <f>'Emission Factor References'!$D$17*T34/1000</f>
        <v>0</v>
      </c>
      <c r="U41" s="200">
        <f>'Emission Factor References'!$D$17*U34/1000</f>
        <v>0</v>
      </c>
      <c r="V41" s="200">
        <f>'Emission Factor References'!$D$17*V34/1000</f>
        <v>0</v>
      </c>
      <c r="W41" s="200">
        <f>'Emission Factor References'!$D$17*W34/1000</f>
        <v>0</v>
      </c>
      <c r="X41" s="200">
        <f>'Emission Factor References'!$D$17*X34/1000</f>
        <v>0</v>
      </c>
      <c r="Y41" s="200">
        <f>'Emission Factor References'!$D$17*Y34/1000</f>
        <v>0</v>
      </c>
      <c r="Z41" s="200">
        <f>'Emission Factor References'!$D$17*Z34/1000</f>
        <v>0</v>
      </c>
      <c r="AA41" s="200">
        <f>'Emission Factor References'!$D$17*AA34/1000</f>
        <v>0</v>
      </c>
      <c r="AB41" s="201" t="str">
        <f>ROUND('Emission Factor References'!D17,2)&amp;" "&amp;'Emission Factor References'!E17</f>
        <v>172.03 kg CH4/compressor</v>
      </c>
      <c r="AC41" s="156" t="s">
        <v>111</v>
      </c>
      <c r="AG41" s="194">
        <f t="shared" ref="AG41:AG43" si="3">SUM(B41:AA41)</f>
        <v>0</v>
      </c>
    </row>
    <row r="42" spans="1:36" ht="24.75" customHeight="1" x14ac:dyDescent="0.2">
      <c r="A42" s="70" t="s">
        <v>112</v>
      </c>
      <c r="B42" s="200">
        <f>'Emission Factor References'!$D$18*B35/1000</f>
        <v>0</v>
      </c>
      <c r="C42" s="200">
        <f>'Emission Factor References'!$D$18*C35/1000</f>
        <v>0</v>
      </c>
      <c r="D42" s="200">
        <f>'Emission Factor References'!$D$18*D35/1000</f>
        <v>0</v>
      </c>
      <c r="E42" s="200">
        <f>'Emission Factor References'!$D$18*E35/1000</f>
        <v>0</v>
      </c>
      <c r="F42" s="200">
        <f>'Emission Factor References'!$D$18*F35/1000</f>
        <v>0</v>
      </c>
      <c r="G42" s="200">
        <f>'Emission Factor References'!$D$18*G35/1000</f>
        <v>0</v>
      </c>
      <c r="H42" s="200">
        <f>'Emission Factor References'!$D$18*H35/1000</f>
        <v>0</v>
      </c>
      <c r="I42" s="200">
        <f>'Emission Factor References'!$D$18*I35/1000</f>
        <v>0</v>
      </c>
      <c r="J42" s="200">
        <f>'Emission Factor References'!$D$18*J35/1000</f>
        <v>0</v>
      </c>
      <c r="K42" s="200">
        <f>'Emission Factor References'!$D$18*K35/1000</f>
        <v>0</v>
      </c>
      <c r="L42" s="200">
        <f>'Emission Factor References'!$D$18*L35/1000</f>
        <v>0</v>
      </c>
      <c r="M42" s="200">
        <f>'Emission Factor References'!$D$18*M35/1000</f>
        <v>0</v>
      </c>
      <c r="N42" s="200">
        <f>'Emission Factor References'!$D$18*N35/1000</f>
        <v>0</v>
      </c>
      <c r="O42" s="200">
        <f>'Emission Factor References'!$D$18*O35/1000</f>
        <v>0</v>
      </c>
      <c r="P42" s="200">
        <f>'Emission Factor References'!$D$18*P35/1000</f>
        <v>0</v>
      </c>
      <c r="Q42" s="200">
        <f>'Emission Factor References'!$D$18*Q35/1000</f>
        <v>0</v>
      </c>
      <c r="R42" s="200">
        <f>'Emission Factor References'!$D$18*R35/1000</f>
        <v>0</v>
      </c>
      <c r="S42" s="200">
        <f>'Emission Factor References'!$D$18*S35/1000</f>
        <v>0</v>
      </c>
      <c r="T42" s="200">
        <f>'Emission Factor References'!$D$18*T35/1000</f>
        <v>0</v>
      </c>
      <c r="U42" s="200">
        <f>'Emission Factor References'!$D$18*U35/1000</f>
        <v>0</v>
      </c>
      <c r="V42" s="200">
        <f>'Emission Factor References'!$D$18*V35/1000</f>
        <v>0</v>
      </c>
      <c r="W42" s="200">
        <f>'Emission Factor References'!$D$18*W35/1000</f>
        <v>0</v>
      </c>
      <c r="X42" s="200">
        <f>'Emission Factor References'!$D$18*X35/1000</f>
        <v>0</v>
      </c>
      <c r="Y42" s="200">
        <f>'Emission Factor References'!$D$18*Y35/1000</f>
        <v>0</v>
      </c>
      <c r="Z42" s="200">
        <f>'Emission Factor References'!$D$18*Z35/1000</f>
        <v>0</v>
      </c>
      <c r="AA42" s="200">
        <f>'Emission Factor References'!$D$18*AA35/1000</f>
        <v>0</v>
      </c>
      <c r="AB42" s="201" t="str">
        <f>ROUND('Emission Factor References'!D18,2)&amp;" "&amp;'Emission Factor References'!E18</f>
        <v>0.69 kg CH4/PRV</v>
      </c>
      <c r="AC42" s="156" t="s">
        <v>113</v>
      </c>
      <c r="AG42" s="194">
        <f t="shared" si="3"/>
        <v>0</v>
      </c>
    </row>
    <row r="43" spans="1:36" ht="31.5" customHeight="1" thickBot="1" x14ac:dyDescent="0.25">
      <c r="A43" s="202" t="s">
        <v>114</v>
      </c>
      <c r="B43" s="203">
        <f t="shared" ref="B43:AA43" si="4">SUM(B41:B42)</f>
        <v>0</v>
      </c>
      <c r="C43" s="203">
        <f t="shared" si="4"/>
        <v>0</v>
      </c>
      <c r="D43" s="203">
        <f t="shared" si="4"/>
        <v>0</v>
      </c>
      <c r="E43" s="203">
        <f t="shared" si="4"/>
        <v>0</v>
      </c>
      <c r="F43" s="203">
        <f t="shared" si="4"/>
        <v>0</v>
      </c>
      <c r="G43" s="203">
        <f t="shared" si="4"/>
        <v>0</v>
      </c>
      <c r="H43" s="203">
        <f t="shared" si="4"/>
        <v>0</v>
      </c>
      <c r="I43" s="203">
        <f t="shared" ref="I43:Z43" si="5">SUM(I41:I42)</f>
        <v>0</v>
      </c>
      <c r="J43" s="203">
        <f t="shared" si="5"/>
        <v>0</v>
      </c>
      <c r="K43" s="203">
        <f t="shared" si="5"/>
        <v>0</v>
      </c>
      <c r="L43" s="203">
        <f t="shared" si="5"/>
        <v>0</v>
      </c>
      <c r="M43" s="203">
        <f t="shared" si="5"/>
        <v>0</v>
      </c>
      <c r="N43" s="203">
        <f t="shared" si="5"/>
        <v>0</v>
      </c>
      <c r="O43" s="203">
        <f t="shared" si="5"/>
        <v>0</v>
      </c>
      <c r="P43" s="203">
        <f t="shared" si="5"/>
        <v>0</v>
      </c>
      <c r="Q43" s="203">
        <f t="shared" si="5"/>
        <v>0</v>
      </c>
      <c r="R43" s="203">
        <f t="shared" si="5"/>
        <v>0</v>
      </c>
      <c r="S43" s="203">
        <f t="shared" si="5"/>
        <v>0</v>
      </c>
      <c r="T43" s="203">
        <f t="shared" si="5"/>
        <v>0</v>
      </c>
      <c r="U43" s="203">
        <f t="shared" si="5"/>
        <v>0</v>
      </c>
      <c r="V43" s="203">
        <f t="shared" si="5"/>
        <v>0</v>
      </c>
      <c r="W43" s="203">
        <f t="shared" si="5"/>
        <v>0</v>
      </c>
      <c r="X43" s="203">
        <f t="shared" si="5"/>
        <v>0</v>
      </c>
      <c r="Y43" s="203">
        <f t="shared" si="5"/>
        <v>0</v>
      </c>
      <c r="Z43" s="203">
        <f t="shared" si="5"/>
        <v>0</v>
      </c>
      <c r="AA43" s="203">
        <f t="shared" si="4"/>
        <v>0</v>
      </c>
      <c r="AB43" s="204"/>
      <c r="AC43" s="205"/>
      <c r="AG43" s="206">
        <f t="shared" si="3"/>
        <v>0</v>
      </c>
    </row>
    <row r="44" spans="1:36" ht="23.25" customHeight="1" thickTop="1" thickBot="1" x14ac:dyDescent="0.35">
      <c r="A44" s="311" t="s">
        <v>115</v>
      </c>
      <c r="B44" s="312"/>
      <c r="C44" s="312"/>
      <c r="D44" s="312"/>
      <c r="E44" s="312"/>
      <c r="F44" s="312"/>
      <c r="G44" s="312"/>
      <c r="H44" s="312"/>
      <c r="I44" s="312"/>
      <c r="J44" s="312"/>
      <c r="K44" s="312"/>
      <c r="L44" s="312"/>
      <c r="M44" s="312"/>
      <c r="N44" s="312"/>
      <c r="O44" s="312"/>
      <c r="P44" s="312"/>
      <c r="Q44" s="312"/>
      <c r="R44" s="312"/>
      <c r="S44" s="312"/>
      <c r="T44" s="312"/>
      <c r="U44" s="312"/>
      <c r="V44" s="312"/>
      <c r="W44" s="312"/>
      <c r="X44" s="312"/>
      <c r="Y44" s="312"/>
      <c r="Z44" s="312"/>
      <c r="AA44" s="313"/>
    </row>
    <row r="45" spans="1:36" ht="39.75" thickTop="1" x14ac:dyDescent="0.25">
      <c r="A45" s="207" t="s">
        <v>116</v>
      </c>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208"/>
      <c r="AG45" s="193" t="s">
        <v>117</v>
      </c>
    </row>
    <row r="46" spans="1:36" x14ac:dyDescent="0.2">
      <c r="B46" s="176" t="str">
        <f t="shared" ref="B46:AA46" si="6">+B$5</f>
        <v>"GHGRP Facility Name"</v>
      </c>
      <c r="C46" s="176" t="str">
        <f t="shared" si="6"/>
        <v>"GHGRP Facility Name"</v>
      </c>
      <c r="D46" s="176" t="str">
        <f t="shared" si="6"/>
        <v>"GHGRP Facility Name"</v>
      </c>
      <c r="E46" s="176" t="str">
        <f t="shared" si="6"/>
        <v>"GHGRP Facility Name"</v>
      </c>
      <c r="F46" s="176" t="str">
        <f t="shared" si="6"/>
        <v>"GHGRP Facility Name"</v>
      </c>
      <c r="G46" s="176" t="str">
        <f t="shared" si="6"/>
        <v>"GHGRP Facility Name"</v>
      </c>
      <c r="H46" s="176" t="str">
        <f t="shared" si="6"/>
        <v>"GHGRP Facility Name"</v>
      </c>
      <c r="I46" s="176" t="str">
        <f t="shared" si="6"/>
        <v>"GHGRP Facility Name"</v>
      </c>
      <c r="J46" s="176" t="str">
        <f t="shared" si="6"/>
        <v>"GHGRP Facility Name"</v>
      </c>
      <c r="K46" s="176" t="str">
        <f t="shared" si="6"/>
        <v>"GHGRP Facility Name"</v>
      </c>
      <c r="L46" s="176" t="str">
        <f t="shared" si="6"/>
        <v>"GHGRP Facility Name"</v>
      </c>
      <c r="M46" s="176" t="str">
        <f t="shared" si="6"/>
        <v>"GHGRP Facility Name"</v>
      </c>
      <c r="N46" s="176" t="str">
        <f t="shared" si="6"/>
        <v>"GHGRP Facility Name"</v>
      </c>
      <c r="O46" s="176" t="str">
        <f t="shared" si="6"/>
        <v>"GHGRP Facility Name"</v>
      </c>
      <c r="P46" s="176" t="str">
        <f t="shared" si="6"/>
        <v>"GHGRP Facility Name"</v>
      </c>
      <c r="Q46" s="176" t="str">
        <f t="shared" si="6"/>
        <v>"GHGRP Facility Name"</v>
      </c>
      <c r="R46" s="176" t="str">
        <f t="shared" si="6"/>
        <v>"GHGRP Facility Name"</v>
      </c>
      <c r="S46" s="176" t="str">
        <f t="shared" si="6"/>
        <v>"GHGRP Facility Name"</v>
      </c>
      <c r="T46" s="176" t="str">
        <f t="shared" si="6"/>
        <v>"GHGRP Facility Name"</v>
      </c>
      <c r="U46" s="176" t="str">
        <f t="shared" si="6"/>
        <v>"GHGRP Facility Name"</v>
      </c>
      <c r="V46" s="176" t="str">
        <f t="shared" si="6"/>
        <v>"GHGRP Facility Name"</v>
      </c>
      <c r="W46" s="176" t="str">
        <f t="shared" si="6"/>
        <v>"GHGRP Facility Name"</v>
      </c>
      <c r="X46" s="176" t="str">
        <f t="shared" si="6"/>
        <v>"GHGRP Facility Name"</v>
      </c>
      <c r="Y46" s="176" t="str">
        <f t="shared" si="6"/>
        <v>"GHGRP Facility Name"</v>
      </c>
      <c r="Z46" s="176" t="str">
        <f t="shared" si="6"/>
        <v>"GHGRP Facility Name"</v>
      </c>
      <c r="AA46" s="209" t="str">
        <f t="shared" si="6"/>
        <v>"GHGRP Facility Name"</v>
      </c>
      <c r="AG46" s="194"/>
    </row>
    <row r="47" spans="1:36" ht="41.25" customHeight="1" thickBot="1" x14ac:dyDescent="0.25">
      <c r="A47" s="202" t="s">
        <v>118</v>
      </c>
      <c r="B47" s="203">
        <f t="shared" ref="B47:AA47" si="7">B43+B28</f>
        <v>0</v>
      </c>
      <c r="C47" s="203">
        <f t="shared" si="7"/>
        <v>0</v>
      </c>
      <c r="D47" s="203">
        <f t="shared" si="7"/>
        <v>0</v>
      </c>
      <c r="E47" s="203">
        <f t="shared" si="7"/>
        <v>0</v>
      </c>
      <c r="F47" s="203">
        <f t="shared" si="7"/>
        <v>0</v>
      </c>
      <c r="G47" s="203">
        <f t="shared" si="7"/>
        <v>0</v>
      </c>
      <c r="H47" s="203">
        <f t="shared" si="7"/>
        <v>0</v>
      </c>
      <c r="I47" s="203">
        <f t="shared" ref="I47:Z47" si="8">I43+I28</f>
        <v>0</v>
      </c>
      <c r="J47" s="203">
        <f t="shared" si="8"/>
        <v>0</v>
      </c>
      <c r="K47" s="203">
        <f t="shared" si="8"/>
        <v>0</v>
      </c>
      <c r="L47" s="203">
        <f t="shared" si="8"/>
        <v>0</v>
      </c>
      <c r="M47" s="203">
        <f t="shared" si="8"/>
        <v>0</v>
      </c>
      <c r="N47" s="203">
        <f t="shared" si="8"/>
        <v>0</v>
      </c>
      <c r="O47" s="203">
        <f t="shared" si="8"/>
        <v>0</v>
      </c>
      <c r="P47" s="203">
        <f t="shared" si="8"/>
        <v>0</v>
      </c>
      <c r="Q47" s="203">
        <f t="shared" si="8"/>
        <v>0</v>
      </c>
      <c r="R47" s="203">
        <f t="shared" si="8"/>
        <v>0</v>
      </c>
      <c r="S47" s="203">
        <f t="shared" si="8"/>
        <v>0</v>
      </c>
      <c r="T47" s="203">
        <f t="shared" si="8"/>
        <v>0</v>
      </c>
      <c r="U47" s="203">
        <f t="shared" si="8"/>
        <v>0</v>
      </c>
      <c r="V47" s="203">
        <f t="shared" si="8"/>
        <v>0</v>
      </c>
      <c r="W47" s="203">
        <f t="shared" si="8"/>
        <v>0</v>
      </c>
      <c r="X47" s="203">
        <f t="shared" si="8"/>
        <v>0</v>
      </c>
      <c r="Y47" s="203">
        <f t="shared" si="8"/>
        <v>0</v>
      </c>
      <c r="Z47" s="203">
        <f t="shared" si="8"/>
        <v>0</v>
      </c>
      <c r="AA47" s="210">
        <f t="shared" si="7"/>
        <v>0</v>
      </c>
      <c r="AG47" s="206">
        <f>SUM(B47:AA47)</f>
        <v>0</v>
      </c>
    </row>
    <row r="48" spans="1:36" ht="41.25" customHeight="1" thickTop="1" thickBot="1" x14ac:dyDescent="0.3">
      <c r="A48"/>
      <c r="B48"/>
      <c r="C48"/>
      <c r="D48"/>
      <c r="E48"/>
      <c r="F48"/>
      <c r="G48"/>
      <c r="H48"/>
      <c r="I48"/>
      <c r="J48"/>
      <c r="K48"/>
      <c r="L48"/>
      <c r="M48"/>
      <c r="N48"/>
      <c r="O48"/>
      <c r="P48"/>
      <c r="Q48"/>
      <c r="R48"/>
      <c r="S48"/>
      <c r="T48"/>
      <c r="U48"/>
      <c r="V48"/>
      <c r="W48"/>
      <c r="X48"/>
      <c r="Y48"/>
      <c r="Z48"/>
      <c r="AA48"/>
    </row>
    <row r="49" spans="1:37" ht="21.75" customHeight="1" thickTop="1" thickBot="1" x14ac:dyDescent="0.3">
      <c r="A49" s="290" t="s">
        <v>119</v>
      </c>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2"/>
      <c r="AB49" s="211"/>
    </row>
    <row r="50" spans="1:37" ht="52.5" thickTop="1" x14ac:dyDescent="0.25">
      <c r="A50" s="207" t="s">
        <v>120</v>
      </c>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212"/>
      <c r="AG50" s="193" t="s">
        <v>121</v>
      </c>
    </row>
    <row r="51" spans="1:37" x14ac:dyDescent="0.2">
      <c r="A51" s="198"/>
      <c r="B51" s="176" t="str">
        <f t="shared" ref="B51:AA51" si="9">+B$5</f>
        <v>"GHGRP Facility Name"</v>
      </c>
      <c r="C51" s="176" t="str">
        <f t="shared" si="9"/>
        <v>"GHGRP Facility Name"</v>
      </c>
      <c r="D51" s="176" t="str">
        <f t="shared" si="9"/>
        <v>"GHGRP Facility Name"</v>
      </c>
      <c r="E51" s="176" t="str">
        <f t="shared" si="9"/>
        <v>"GHGRP Facility Name"</v>
      </c>
      <c r="F51" s="176" t="str">
        <f t="shared" si="9"/>
        <v>"GHGRP Facility Name"</v>
      </c>
      <c r="G51" s="176" t="str">
        <f t="shared" si="9"/>
        <v>"GHGRP Facility Name"</v>
      </c>
      <c r="H51" s="176" t="str">
        <f t="shared" si="9"/>
        <v>"GHGRP Facility Name"</v>
      </c>
      <c r="I51" s="176" t="str">
        <f t="shared" si="9"/>
        <v>"GHGRP Facility Name"</v>
      </c>
      <c r="J51" s="176" t="str">
        <f t="shared" si="9"/>
        <v>"GHGRP Facility Name"</v>
      </c>
      <c r="K51" s="176" t="str">
        <f t="shared" si="9"/>
        <v>"GHGRP Facility Name"</v>
      </c>
      <c r="L51" s="176" t="str">
        <f t="shared" si="9"/>
        <v>"GHGRP Facility Name"</v>
      </c>
      <c r="M51" s="176" t="str">
        <f t="shared" si="9"/>
        <v>"GHGRP Facility Name"</v>
      </c>
      <c r="N51" s="176" t="str">
        <f t="shared" si="9"/>
        <v>"GHGRP Facility Name"</v>
      </c>
      <c r="O51" s="176" t="str">
        <f t="shared" si="9"/>
        <v>"GHGRP Facility Name"</v>
      </c>
      <c r="P51" s="176" t="str">
        <f t="shared" si="9"/>
        <v>"GHGRP Facility Name"</v>
      </c>
      <c r="Q51" s="176" t="str">
        <f t="shared" si="9"/>
        <v>"GHGRP Facility Name"</v>
      </c>
      <c r="R51" s="176" t="str">
        <f t="shared" si="9"/>
        <v>"GHGRP Facility Name"</v>
      </c>
      <c r="S51" s="176" t="str">
        <f t="shared" si="9"/>
        <v>"GHGRP Facility Name"</v>
      </c>
      <c r="T51" s="176" t="str">
        <f t="shared" si="9"/>
        <v>"GHGRP Facility Name"</v>
      </c>
      <c r="U51" s="176" t="str">
        <f t="shared" si="9"/>
        <v>"GHGRP Facility Name"</v>
      </c>
      <c r="V51" s="176" t="str">
        <f t="shared" si="9"/>
        <v>"GHGRP Facility Name"</v>
      </c>
      <c r="W51" s="176" t="str">
        <f t="shared" si="9"/>
        <v>"GHGRP Facility Name"</v>
      </c>
      <c r="X51" s="176" t="str">
        <f t="shared" si="9"/>
        <v>"GHGRP Facility Name"</v>
      </c>
      <c r="Y51" s="176" t="str">
        <f t="shared" si="9"/>
        <v>"GHGRP Facility Name"</v>
      </c>
      <c r="Z51" s="176" t="str">
        <f t="shared" si="9"/>
        <v>"GHGRP Facility Name"</v>
      </c>
      <c r="AA51" s="176" t="str">
        <f t="shared" si="9"/>
        <v>"GHGRP Facility Name"</v>
      </c>
      <c r="AB51" s="213" t="s">
        <v>68</v>
      </c>
      <c r="AG51" s="194"/>
    </row>
    <row r="52" spans="1:37" ht="38.25" x14ac:dyDescent="0.2">
      <c r="A52" s="70" t="s">
        <v>122</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63" t="s">
        <v>123</v>
      </c>
      <c r="AG52" s="194">
        <f>SUM(B52:AA52)</f>
        <v>0</v>
      </c>
    </row>
    <row r="53" spans="1:37" ht="38.25" x14ac:dyDescent="0.2">
      <c r="A53" s="70" t="s">
        <v>124</v>
      </c>
      <c r="B53" s="111">
        <v>1.2350000000000001</v>
      </c>
      <c r="C53" s="111">
        <v>1.2350000000000001</v>
      </c>
      <c r="D53" s="111">
        <v>1.2350000000000001</v>
      </c>
      <c r="E53" s="111">
        <v>1.2350000000000001</v>
      </c>
      <c r="F53" s="111">
        <v>1.2350000000000001</v>
      </c>
      <c r="G53" s="111">
        <v>1.2350000000000001</v>
      </c>
      <c r="H53" s="111">
        <v>1.2350000000000001</v>
      </c>
      <c r="I53" s="111">
        <v>1.2350000000000001</v>
      </c>
      <c r="J53" s="111">
        <v>1.2350000000000001</v>
      </c>
      <c r="K53" s="111">
        <v>1.2350000000000001</v>
      </c>
      <c r="L53" s="111">
        <v>1.2350000000000001</v>
      </c>
      <c r="M53" s="111">
        <v>1.2350000000000001</v>
      </c>
      <c r="N53" s="111">
        <v>1.2350000000000001</v>
      </c>
      <c r="O53" s="111">
        <v>1.2350000000000001</v>
      </c>
      <c r="P53" s="111">
        <v>1.2350000000000001</v>
      </c>
      <c r="Q53" s="111">
        <v>1.2350000000000001</v>
      </c>
      <c r="R53" s="111">
        <v>1.2350000000000001</v>
      </c>
      <c r="S53" s="111">
        <v>1.2350000000000001</v>
      </c>
      <c r="T53" s="111">
        <v>1.2350000000000001</v>
      </c>
      <c r="U53" s="111">
        <v>1.2350000000000001</v>
      </c>
      <c r="V53" s="111">
        <v>1.2350000000000001</v>
      </c>
      <c r="W53" s="111">
        <v>1.2350000000000001</v>
      </c>
      <c r="X53" s="111">
        <v>1.2350000000000001</v>
      </c>
      <c r="Y53" s="111">
        <v>1.2350000000000001</v>
      </c>
      <c r="Z53" s="111">
        <v>1.2350000000000001</v>
      </c>
      <c r="AA53" s="111">
        <v>1.2350000000000001</v>
      </c>
      <c r="AB53" s="63" t="s">
        <v>125</v>
      </c>
      <c r="AC53" s="214"/>
      <c r="AG53" s="215"/>
    </row>
    <row r="54" spans="1:37" ht="25.5" x14ac:dyDescent="0.2">
      <c r="A54" s="70" t="s">
        <v>126</v>
      </c>
      <c r="B54" s="200">
        <f>B52*B53</f>
        <v>0</v>
      </c>
      <c r="C54" s="200">
        <f t="shared" ref="C54:AA54" si="10">C52*C53</f>
        <v>0</v>
      </c>
      <c r="D54" s="200">
        <f t="shared" ref="D54" si="11">D52*D53</f>
        <v>0</v>
      </c>
      <c r="E54" s="200">
        <f t="shared" si="10"/>
        <v>0</v>
      </c>
      <c r="F54" s="200">
        <f t="shared" si="10"/>
        <v>0</v>
      </c>
      <c r="G54" s="200">
        <f t="shared" si="10"/>
        <v>0</v>
      </c>
      <c r="H54" s="200">
        <f t="shared" ref="H54:Z54" si="12">H52*H53</f>
        <v>0</v>
      </c>
      <c r="I54" s="200">
        <f t="shared" si="12"/>
        <v>0</v>
      </c>
      <c r="J54" s="200">
        <f t="shared" si="12"/>
        <v>0</v>
      </c>
      <c r="K54" s="200">
        <f t="shared" si="12"/>
        <v>0</v>
      </c>
      <c r="L54" s="200">
        <f t="shared" si="12"/>
        <v>0</v>
      </c>
      <c r="M54" s="200">
        <f t="shared" si="12"/>
        <v>0</v>
      </c>
      <c r="N54" s="200">
        <f t="shared" si="12"/>
        <v>0</v>
      </c>
      <c r="O54" s="200">
        <f t="shared" si="12"/>
        <v>0</v>
      </c>
      <c r="P54" s="200">
        <f t="shared" si="12"/>
        <v>0</v>
      </c>
      <c r="Q54" s="200">
        <f t="shared" si="12"/>
        <v>0</v>
      </c>
      <c r="R54" s="200">
        <f t="shared" si="12"/>
        <v>0</v>
      </c>
      <c r="S54" s="200">
        <f t="shared" si="12"/>
        <v>0</v>
      </c>
      <c r="T54" s="200">
        <f t="shared" si="12"/>
        <v>0</v>
      </c>
      <c r="U54" s="200">
        <f t="shared" si="12"/>
        <v>0</v>
      </c>
      <c r="V54" s="200">
        <f t="shared" si="12"/>
        <v>0</v>
      </c>
      <c r="W54" s="200">
        <f t="shared" si="12"/>
        <v>0</v>
      </c>
      <c r="X54" s="200">
        <f t="shared" si="12"/>
        <v>0</v>
      </c>
      <c r="Y54" s="200">
        <f t="shared" si="12"/>
        <v>0</v>
      </c>
      <c r="Z54" s="200">
        <f t="shared" si="12"/>
        <v>0</v>
      </c>
      <c r="AA54" s="200">
        <f t="shared" si="10"/>
        <v>0</v>
      </c>
      <c r="AB54" s="63" t="s">
        <v>127</v>
      </c>
      <c r="AG54" s="215"/>
    </row>
    <row r="55" spans="1:37" ht="38.25" x14ac:dyDescent="0.2">
      <c r="A55" s="70" t="s">
        <v>128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63" t="s">
        <v>129</v>
      </c>
      <c r="AG55" s="194">
        <f>SUM(B55:AA55)</f>
        <v>0</v>
      </c>
    </row>
    <row r="56" spans="1:37" ht="38.25" x14ac:dyDescent="0.2">
      <c r="A56" s="70" t="s">
        <v>130</v>
      </c>
      <c r="B56" s="112">
        <v>5.8</v>
      </c>
      <c r="C56" s="112">
        <v>5.8</v>
      </c>
      <c r="D56" s="112">
        <v>5.8</v>
      </c>
      <c r="E56" s="112">
        <v>5.8</v>
      </c>
      <c r="F56" s="112">
        <v>5.8</v>
      </c>
      <c r="G56" s="112">
        <v>5.8</v>
      </c>
      <c r="H56" s="112">
        <v>5.8</v>
      </c>
      <c r="I56" s="112">
        <v>5.8</v>
      </c>
      <c r="J56" s="112">
        <v>5.8</v>
      </c>
      <c r="K56" s="112">
        <v>5.8</v>
      </c>
      <c r="L56" s="112">
        <v>5.8</v>
      </c>
      <c r="M56" s="112">
        <v>5.8</v>
      </c>
      <c r="N56" s="112">
        <v>5.8</v>
      </c>
      <c r="O56" s="112">
        <v>5.8</v>
      </c>
      <c r="P56" s="112">
        <v>5.8</v>
      </c>
      <c r="Q56" s="112">
        <v>5.8</v>
      </c>
      <c r="R56" s="112">
        <v>5.8</v>
      </c>
      <c r="S56" s="112">
        <v>5.8</v>
      </c>
      <c r="T56" s="112">
        <v>5.8</v>
      </c>
      <c r="U56" s="112">
        <v>5.8</v>
      </c>
      <c r="V56" s="112">
        <v>5.8</v>
      </c>
      <c r="W56" s="112">
        <v>5.8</v>
      </c>
      <c r="X56" s="112">
        <v>5.8</v>
      </c>
      <c r="Y56" s="112">
        <v>5.8</v>
      </c>
      <c r="Z56" s="112">
        <v>5.8</v>
      </c>
      <c r="AA56" s="112">
        <v>5.8</v>
      </c>
      <c r="AB56" s="63" t="s">
        <v>131</v>
      </c>
      <c r="AC56" s="214"/>
      <c r="AG56" s="215"/>
    </row>
    <row r="57" spans="1:37" ht="25.5" x14ac:dyDescent="0.2">
      <c r="A57" s="70" t="s">
        <v>132</v>
      </c>
      <c r="B57" s="200">
        <f>B55*B56</f>
        <v>0</v>
      </c>
      <c r="C57" s="200">
        <f t="shared" ref="C57:AA57" si="13">C55*C56</f>
        <v>0</v>
      </c>
      <c r="D57" s="200">
        <f t="shared" ref="D57" si="14">D55*D56</f>
        <v>0</v>
      </c>
      <c r="E57" s="200">
        <f t="shared" si="13"/>
        <v>0</v>
      </c>
      <c r="F57" s="200">
        <f t="shared" si="13"/>
        <v>0</v>
      </c>
      <c r="G57" s="200">
        <f t="shared" si="13"/>
        <v>0</v>
      </c>
      <c r="H57" s="200">
        <f t="shared" ref="H57:Z57" si="15">H55*H56</f>
        <v>0</v>
      </c>
      <c r="I57" s="200">
        <f t="shared" si="15"/>
        <v>0</v>
      </c>
      <c r="J57" s="200">
        <f t="shared" si="15"/>
        <v>0</v>
      </c>
      <c r="K57" s="200">
        <f t="shared" si="15"/>
        <v>0</v>
      </c>
      <c r="L57" s="200">
        <f t="shared" si="15"/>
        <v>0</v>
      </c>
      <c r="M57" s="200">
        <f t="shared" si="15"/>
        <v>0</v>
      </c>
      <c r="N57" s="200">
        <f t="shared" si="15"/>
        <v>0</v>
      </c>
      <c r="O57" s="200">
        <f t="shared" si="15"/>
        <v>0</v>
      </c>
      <c r="P57" s="200">
        <f t="shared" si="15"/>
        <v>0</v>
      </c>
      <c r="Q57" s="200">
        <f t="shared" si="15"/>
        <v>0</v>
      </c>
      <c r="R57" s="200">
        <f t="shared" si="15"/>
        <v>0</v>
      </c>
      <c r="S57" s="200">
        <f t="shared" si="15"/>
        <v>0</v>
      </c>
      <c r="T57" s="200">
        <f t="shared" si="15"/>
        <v>0</v>
      </c>
      <c r="U57" s="200">
        <f t="shared" si="15"/>
        <v>0</v>
      </c>
      <c r="V57" s="200">
        <f t="shared" si="15"/>
        <v>0</v>
      </c>
      <c r="W57" s="200">
        <f t="shared" si="15"/>
        <v>0</v>
      </c>
      <c r="X57" s="200">
        <f t="shared" si="15"/>
        <v>0</v>
      </c>
      <c r="Y57" s="200">
        <f t="shared" si="15"/>
        <v>0</v>
      </c>
      <c r="Z57" s="200">
        <f t="shared" si="15"/>
        <v>0</v>
      </c>
      <c r="AA57" s="200">
        <f t="shared" si="13"/>
        <v>0</v>
      </c>
      <c r="AB57" s="63" t="s">
        <v>133</v>
      </c>
      <c r="AG57" s="194">
        <f>SUM(B57:AA57)</f>
        <v>0</v>
      </c>
    </row>
    <row r="58" spans="1:37" ht="51" x14ac:dyDescent="0.2">
      <c r="A58" s="70" t="s">
        <v>134</v>
      </c>
      <c r="B58" s="216" t="str">
        <f>IFERROR(B54/(B54+B57),"Needs Data")</f>
        <v>Needs Data</v>
      </c>
      <c r="C58" s="216" t="str">
        <f t="shared" ref="C58:AA58" si="16">IFERROR(C54/(C54+C57),"Needs Data")</f>
        <v>Needs Data</v>
      </c>
      <c r="D58" s="216" t="str">
        <f t="shared" ref="D58" si="17">IFERROR(D54/(D54+D57),"Needs Data")</f>
        <v>Needs Data</v>
      </c>
      <c r="E58" s="216" t="str">
        <f t="shared" si="16"/>
        <v>Needs Data</v>
      </c>
      <c r="F58" s="216" t="str">
        <f t="shared" si="16"/>
        <v>Needs Data</v>
      </c>
      <c r="G58" s="216" t="str">
        <f t="shared" si="16"/>
        <v>Needs Data</v>
      </c>
      <c r="H58" s="216" t="str">
        <f t="shared" ref="H58:Z58" si="18">IFERROR(H54/(H54+H57),"Needs Data")</f>
        <v>Needs Data</v>
      </c>
      <c r="I58" s="216" t="str">
        <f t="shared" si="18"/>
        <v>Needs Data</v>
      </c>
      <c r="J58" s="216" t="str">
        <f t="shared" si="18"/>
        <v>Needs Data</v>
      </c>
      <c r="K58" s="216" t="str">
        <f t="shared" si="18"/>
        <v>Needs Data</v>
      </c>
      <c r="L58" s="216" t="str">
        <f t="shared" si="18"/>
        <v>Needs Data</v>
      </c>
      <c r="M58" s="216" t="str">
        <f t="shared" si="18"/>
        <v>Needs Data</v>
      </c>
      <c r="N58" s="216" t="str">
        <f t="shared" si="18"/>
        <v>Needs Data</v>
      </c>
      <c r="O58" s="216" t="str">
        <f t="shared" si="18"/>
        <v>Needs Data</v>
      </c>
      <c r="P58" s="216" t="str">
        <f t="shared" si="18"/>
        <v>Needs Data</v>
      </c>
      <c r="Q58" s="216" t="str">
        <f t="shared" si="18"/>
        <v>Needs Data</v>
      </c>
      <c r="R58" s="216" t="str">
        <f t="shared" si="18"/>
        <v>Needs Data</v>
      </c>
      <c r="S58" s="216" t="str">
        <f t="shared" si="18"/>
        <v>Needs Data</v>
      </c>
      <c r="T58" s="216" t="str">
        <f t="shared" si="18"/>
        <v>Needs Data</v>
      </c>
      <c r="U58" s="216" t="str">
        <f t="shared" si="18"/>
        <v>Needs Data</v>
      </c>
      <c r="V58" s="216" t="str">
        <f t="shared" si="18"/>
        <v>Needs Data</v>
      </c>
      <c r="W58" s="216" t="str">
        <f t="shared" si="18"/>
        <v>Needs Data</v>
      </c>
      <c r="X58" s="216" t="str">
        <f t="shared" si="18"/>
        <v>Needs Data</v>
      </c>
      <c r="Y58" s="216" t="str">
        <f t="shared" si="18"/>
        <v>Needs Data</v>
      </c>
      <c r="Z58" s="216" t="str">
        <f t="shared" si="18"/>
        <v>Needs Data</v>
      </c>
      <c r="AA58" s="216" t="str">
        <f t="shared" si="16"/>
        <v>Needs Data</v>
      </c>
      <c r="AB58" s="63" t="s">
        <v>135</v>
      </c>
      <c r="AG58" s="215"/>
    </row>
    <row r="59" spans="1:37" ht="38.25" x14ac:dyDescent="0.2">
      <c r="A59" s="70" t="s">
        <v>136</v>
      </c>
      <c r="B59" s="217" t="str">
        <f>IFERROR(B58*B47,"Needs Data")</f>
        <v>Needs Data</v>
      </c>
      <c r="C59" s="217" t="str">
        <f t="shared" ref="C59:AA59" si="19">IFERROR(C58*C47,"Needs Data")</f>
        <v>Needs Data</v>
      </c>
      <c r="D59" s="217" t="str">
        <f t="shared" ref="D59" si="20">IFERROR(D58*D47,"Needs Data")</f>
        <v>Needs Data</v>
      </c>
      <c r="E59" s="217" t="str">
        <f t="shared" si="19"/>
        <v>Needs Data</v>
      </c>
      <c r="F59" s="217" t="str">
        <f t="shared" si="19"/>
        <v>Needs Data</v>
      </c>
      <c r="G59" s="217" t="str">
        <f t="shared" si="19"/>
        <v>Needs Data</v>
      </c>
      <c r="H59" s="217" t="str">
        <f t="shared" ref="H59:Z59" si="21">IFERROR(H58*H47,"Needs Data")</f>
        <v>Needs Data</v>
      </c>
      <c r="I59" s="217" t="str">
        <f t="shared" si="21"/>
        <v>Needs Data</v>
      </c>
      <c r="J59" s="217" t="str">
        <f t="shared" si="21"/>
        <v>Needs Data</v>
      </c>
      <c r="K59" s="217" t="str">
        <f t="shared" si="21"/>
        <v>Needs Data</v>
      </c>
      <c r="L59" s="217" t="str">
        <f t="shared" si="21"/>
        <v>Needs Data</v>
      </c>
      <c r="M59" s="217" t="str">
        <f t="shared" si="21"/>
        <v>Needs Data</v>
      </c>
      <c r="N59" s="217" t="str">
        <f t="shared" si="21"/>
        <v>Needs Data</v>
      </c>
      <c r="O59" s="217" t="str">
        <f t="shared" si="21"/>
        <v>Needs Data</v>
      </c>
      <c r="P59" s="217" t="str">
        <f t="shared" si="21"/>
        <v>Needs Data</v>
      </c>
      <c r="Q59" s="217" t="str">
        <f t="shared" si="21"/>
        <v>Needs Data</v>
      </c>
      <c r="R59" s="217" t="str">
        <f t="shared" si="21"/>
        <v>Needs Data</v>
      </c>
      <c r="S59" s="217" t="str">
        <f t="shared" si="21"/>
        <v>Needs Data</v>
      </c>
      <c r="T59" s="217" t="str">
        <f t="shared" si="21"/>
        <v>Needs Data</v>
      </c>
      <c r="U59" s="217" t="str">
        <f t="shared" si="21"/>
        <v>Needs Data</v>
      </c>
      <c r="V59" s="217" t="str">
        <f t="shared" si="21"/>
        <v>Needs Data</v>
      </c>
      <c r="W59" s="217" t="str">
        <f t="shared" si="21"/>
        <v>Needs Data</v>
      </c>
      <c r="X59" s="217" t="str">
        <f t="shared" si="21"/>
        <v>Needs Data</v>
      </c>
      <c r="Y59" s="217" t="str">
        <f t="shared" si="21"/>
        <v>Needs Data</v>
      </c>
      <c r="Z59" s="217" t="str">
        <f t="shared" si="21"/>
        <v>Needs Data</v>
      </c>
      <c r="AA59" s="217" t="str">
        <f t="shared" si="19"/>
        <v>Needs Data</v>
      </c>
      <c r="AB59" s="63" t="s">
        <v>137</v>
      </c>
      <c r="AG59" s="194">
        <f>SUM(B59:AA59)</f>
        <v>0</v>
      </c>
    </row>
    <row r="60" spans="1:37" ht="26.25" thickBot="1" x14ac:dyDescent="0.25">
      <c r="A60" s="218" t="s">
        <v>138</v>
      </c>
      <c r="B60" s="295">
        <f>SUM(B59:AA59)</f>
        <v>0</v>
      </c>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7"/>
      <c r="AB60" s="87" t="s">
        <v>139</v>
      </c>
      <c r="AG60" s="206" t="str">
        <f>IF(AG59=B60,"CORRECT","ERROR")</f>
        <v>CORRECT</v>
      </c>
      <c r="AH60" s="288" t="s">
        <v>140</v>
      </c>
      <c r="AI60" s="288"/>
      <c r="AJ60" s="288"/>
      <c r="AK60" s="289"/>
    </row>
    <row r="61" spans="1:37" ht="16.5" thickTop="1" thickBot="1" x14ac:dyDescent="0.3">
      <c r="A61"/>
      <c r="B61"/>
      <c r="C61"/>
      <c r="D61"/>
      <c r="E61"/>
      <c r="F61"/>
      <c r="G61"/>
      <c r="H61"/>
      <c r="I61"/>
      <c r="J61"/>
      <c r="K61"/>
      <c r="L61"/>
      <c r="M61"/>
      <c r="N61"/>
      <c r="O61"/>
      <c r="P61"/>
      <c r="Q61"/>
      <c r="R61"/>
      <c r="S61"/>
      <c r="T61"/>
      <c r="U61"/>
      <c r="V61"/>
      <c r="W61"/>
      <c r="X61"/>
      <c r="Y61"/>
      <c r="Z61"/>
      <c r="AA61"/>
      <c r="AB61" s="16"/>
    </row>
    <row r="62" spans="1:37" ht="21.75" thickTop="1" thickBot="1" x14ac:dyDescent="0.25">
      <c r="A62" s="321" t="s">
        <v>141</v>
      </c>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3"/>
      <c r="AB62" s="219"/>
      <c r="AC62" s="195"/>
    </row>
    <row r="63" spans="1:37" ht="39.75" thickTop="1" x14ac:dyDescent="0.25">
      <c r="A63" s="207" t="s">
        <v>142</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97"/>
      <c r="AG63" s="193" t="s">
        <v>143</v>
      </c>
    </row>
    <row r="64" spans="1:37" x14ac:dyDescent="0.2">
      <c r="A64" s="62"/>
      <c r="B64" s="176" t="str">
        <f t="shared" ref="B64:AA64" si="22">+B$5</f>
        <v>"GHGRP Facility Name"</v>
      </c>
      <c r="C64" s="176" t="str">
        <f t="shared" si="22"/>
        <v>"GHGRP Facility Name"</v>
      </c>
      <c r="D64" s="176" t="str">
        <f t="shared" si="22"/>
        <v>"GHGRP Facility Name"</v>
      </c>
      <c r="E64" s="176" t="str">
        <f t="shared" si="22"/>
        <v>"GHGRP Facility Name"</v>
      </c>
      <c r="F64" s="176" t="str">
        <f t="shared" si="22"/>
        <v>"GHGRP Facility Name"</v>
      </c>
      <c r="G64" s="176" t="str">
        <f t="shared" si="22"/>
        <v>"GHGRP Facility Name"</v>
      </c>
      <c r="H64" s="176" t="str">
        <f t="shared" si="22"/>
        <v>"GHGRP Facility Name"</v>
      </c>
      <c r="I64" s="176" t="str">
        <f t="shared" si="22"/>
        <v>"GHGRP Facility Name"</v>
      </c>
      <c r="J64" s="176" t="str">
        <f t="shared" si="22"/>
        <v>"GHGRP Facility Name"</v>
      </c>
      <c r="K64" s="176" t="str">
        <f t="shared" si="22"/>
        <v>"GHGRP Facility Name"</v>
      </c>
      <c r="L64" s="176" t="str">
        <f t="shared" si="22"/>
        <v>"GHGRP Facility Name"</v>
      </c>
      <c r="M64" s="176" t="str">
        <f t="shared" si="22"/>
        <v>"GHGRP Facility Name"</v>
      </c>
      <c r="N64" s="176" t="str">
        <f t="shared" si="22"/>
        <v>"GHGRP Facility Name"</v>
      </c>
      <c r="O64" s="176" t="str">
        <f t="shared" si="22"/>
        <v>"GHGRP Facility Name"</v>
      </c>
      <c r="P64" s="176" t="str">
        <f t="shared" si="22"/>
        <v>"GHGRP Facility Name"</v>
      </c>
      <c r="Q64" s="176" t="str">
        <f t="shared" si="22"/>
        <v>"GHGRP Facility Name"</v>
      </c>
      <c r="R64" s="176" t="str">
        <f t="shared" si="22"/>
        <v>"GHGRP Facility Name"</v>
      </c>
      <c r="S64" s="176" t="str">
        <f t="shared" si="22"/>
        <v>"GHGRP Facility Name"</v>
      </c>
      <c r="T64" s="176" t="str">
        <f t="shared" si="22"/>
        <v>"GHGRP Facility Name"</v>
      </c>
      <c r="U64" s="176" t="str">
        <f t="shared" si="22"/>
        <v>"GHGRP Facility Name"</v>
      </c>
      <c r="V64" s="176" t="str">
        <f t="shared" si="22"/>
        <v>"GHGRP Facility Name"</v>
      </c>
      <c r="W64" s="176" t="str">
        <f t="shared" si="22"/>
        <v>"GHGRP Facility Name"</v>
      </c>
      <c r="X64" s="176" t="str">
        <f t="shared" si="22"/>
        <v>"GHGRP Facility Name"</v>
      </c>
      <c r="Y64" s="176" t="str">
        <f t="shared" si="22"/>
        <v>"GHGRP Facility Name"</v>
      </c>
      <c r="Z64" s="176" t="str">
        <f t="shared" si="22"/>
        <v>"GHGRP Facility Name"</v>
      </c>
      <c r="AA64" s="176" t="str">
        <f t="shared" si="22"/>
        <v>"GHGRP Facility Name"</v>
      </c>
      <c r="AB64" s="326" t="s">
        <v>68</v>
      </c>
      <c r="AC64" s="327"/>
      <c r="AG64" s="194"/>
    </row>
    <row r="65" spans="1:37" ht="30" customHeight="1" x14ac:dyDescent="0.2">
      <c r="A65" s="70" t="s">
        <v>144</v>
      </c>
      <c r="B65" s="113">
        <v>0.83299999999999996</v>
      </c>
      <c r="C65" s="113">
        <v>0.83299999999999996</v>
      </c>
      <c r="D65" s="113">
        <v>0.83299999999999996</v>
      </c>
      <c r="E65" s="113">
        <v>0.83299999999999996</v>
      </c>
      <c r="F65" s="113">
        <v>0.83299999999999996</v>
      </c>
      <c r="G65" s="113">
        <v>0.83299999999999996</v>
      </c>
      <c r="H65" s="113">
        <v>0.83299999999999996</v>
      </c>
      <c r="I65" s="113">
        <v>0.83299999999999996</v>
      </c>
      <c r="J65" s="113">
        <v>0.83299999999999996</v>
      </c>
      <c r="K65" s="113">
        <v>0.83299999999999996</v>
      </c>
      <c r="L65" s="113">
        <v>0.83299999999999996</v>
      </c>
      <c r="M65" s="113">
        <v>0.83299999999999996</v>
      </c>
      <c r="N65" s="113">
        <v>0.83299999999999996</v>
      </c>
      <c r="O65" s="113">
        <v>0.83299999999999996</v>
      </c>
      <c r="P65" s="113">
        <v>0.83299999999999996</v>
      </c>
      <c r="Q65" s="113">
        <v>0.83299999999999996</v>
      </c>
      <c r="R65" s="113">
        <v>0.83299999999999996</v>
      </c>
      <c r="S65" s="113">
        <v>0.83299999999999996</v>
      </c>
      <c r="T65" s="113">
        <v>0.83299999999999996</v>
      </c>
      <c r="U65" s="113">
        <v>0.83299999999999996</v>
      </c>
      <c r="V65" s="113">
        <v>0.83299999999999996</v>
      </c>
      <c r="W65" s="113">
        <v>0.83299999999999996</v>
      </c>
      <c r="X65" s="113">
        <v>0.83299999999999996</v>
      </c>
      <c r="Y65" s="113">
        <v>0.83299999999999996</v>
      </c>
      <c r="Z65" s="113">
        <v>0.83299999999999996</v>
      </c>
      <c r="AA65" s="113">
        <v>0.83299999999999996</v>
      </c>
      <c r="AB65" s="298" t="s">
        <v>145</v>
      </c>
      <c r="AC65" s="299"/>
      <c r="AG65" s="215"/>
    </row>
    <row r="66" spans="1:37" ht="31.5" customHeight="1" x14ac:dyDescent="0.2">
      <c r="A66" s="70" t="s">
        <v>146</v>
      </c>
      <c r="B66" s="200">
        <f>B52</f>
        <v>0</v>
      </c>
      <c r="C66" s="200">
        <f t="shared" ref="C66:G66" si="23">C52</f>
        <v>0</v>
      </c>
      <c r="D66" s="200">
        <f t="shared" ref="D66" si="24">D52</f>
        <v>0</v>
      </c>
      <c r="E66" s="200">
        <f t="shared" si="23"/>
        <v>0</v>
      </c>
      <c r="F66" s="200">
        <f t="shared" si="23"/>
        <v>0</v>
      </c>
      <c r="G66" s="200">
        <f t="shared" si="23"/>
        <v>0</v>
      </c>
      <c r="H66" s="200">
        <f t="shared" ref="H66:Z66" si="25">H52</f>
        <v>0</v>
      </c>
      <c r="I66" s="200">
        <f t="shared" si="25"/>
        <v>0</v>
      </c>
      <c r="J66" s="200">
        <f t="shared" si="25"/>
        <v>0</v>
      </c>
      <c r="K66" s="200">
        <f t="shared" si="25"/>
        <v>0</v>
      </c>
      <c r="L66" s="200">
        <f t="shared" si="25"/>
        <v>0</v>
      </c>
      <c r="M66" s="200">
        <f t="shared" si="25"/>
        <v>0</v>
      </c>
      <c r="N66" s="200">
        <f t="shared" si="25"/>
        <v>0</v>
      </c>
      <c r="O66" s="200">
        <f t="shared" si="25"/>
        <v>0</v>
      </c>
      <c r="P66" s="200">
        <f t="shared" si="25"/>
        <v>0</v>
      </c>
      <c r="Q66" s="200">
        <f t="shared" si="25"/>
        <v>0</v>
      </c>
      <c r="R66" s="200">
        <f t="shared" si="25"/>
        <v>0</v>
      </c>
      <c r="S66" s="200">
        <f t="shared" si="25"/>
        <v>0</v>
      </c>
      <c r="T66" s="200">
        <f t="shared" si="25"/>
        <v>0</v>
      </c>
      <c r="U66" s="200">
        <f t="shared" si="25"/>
        <v>0</v>
      </c>
      <c r="V66" s="200">
        <f t="shared" si="25"/>
        <v>0</v>
      </c>
      <c r="W66" s="200">
        <f t="shared" si="25"/>
        <v>0</v>
      </c>
      <c r="X66" s="200">
        <f t="shared" si="25"/>
        <v>0</v>
      </c>
      <c r="Y66" s="200">
        <f t="shared" si="25"/>
        <v>0</v>
      </c>
      <c r="Z66" s="200">
        <f t="shared" si="25"/>
        <v>0</v>
      </c>
      <c r="AA66" s="200">
        <f>AA52</f>
        <v>0</v>
      </c>
      <c r="AB66" s="298" t="s">
        <v>147</v>
      </c>
      <c r="AC66" s="299"/>
      <c r="AG66" s="194">
        <f>SUM(B66:AA66)</f>
        <v>0</v>
      </c>
    </row>
    <row r="67" spans="1:37" ht="22.5" customHeight="1" thickBot="1" x14ac:dyDescent="0.25">
      <c r="A67" s="70" t="s">
        <v>148</v>
      </c>
      <c r="B67" s="200">
        <f>B66*B65</f>
        <v>0</v>
      </c>
      <c r="C67" s="200">
        <f t="shared" ref="C67:AA67" si="26">C66*C65</f>
        <v>0</v>
      </c>
      <c r="D67" s="200">
        <f t="shared" si="26"/>
        <v>0</v>
      </c>
      <c r="E67" s="200">
        <f t="shared" si="26"/>
        <v>0</v>
      </c>
      <c r="F67" s="200">
        <f t="shared" si="26"/>
        <v>0</v>
      </c>
      <c r="G67" s="200">
        <f t="shared" si="26"/>
        <v>0</v>
      </c>
      <c r="H67" s="200">
        <f t="shared" ref="H67:Z67" si="27">H66*H65</f>
        <v>0</v>
      </c>
      <c r="I67" s="200">
        <f t="shared" si="27"/>
        <v>0</v>
      </c>
      <c r="J67" s="200">
        <f t="shared" si="27"/>
        <v>0</v>
      </c>
      <c r="K67" s="200">
        <f t="shared" si="27"/>
        <v>0</v>
      </c>
      <c r="L67" s="200">
        <f t="shared" si="27"/>
        <v>0</v>
      </c>
      <c r="M67" s="200">
        <f t="shared" si="27"/>
        <v>0</v>
      </c>
      <c r="N67" s="200">
        <f t="shared" si="27"/>
        <v>0</v>
      </c>
      <c r="O67" s="200">
        <f t="shared" si="27"/>
        <v>0</v>
      </c>
      <c r="P67" s="200">
        <f t="shared" si="27"/>
        <v>0</v>
      </c>
      <c r="Q67" s="200">
        <f t="shared" si="27"/>
        <v>0</v>
      </c>
      <c r="R67" s="200">
        <f t="shared" si="27"/>
        <v>0</v>
      </c>
      <c r="S67" s="200">
        <f t="shared" si="27"/>
        <v>0</v>
      </c>
      <c r="T67" s="200">
        <f t="shared" si="27"/>
        <v>0</v>
      </c>
      <c r="U67" s="200">
        <f t="shared" si="27"/>
        <v>0</v>
      </c>
      <c r="V67" s="200">
        <f t="shared" si="27"/>
        <v>0</v>
      </c>
      <c r="W67" s="200">
        <f t="shared" si="27"/>
        <v>0</v>
      </c>
      <c r="X67" s="200">
        <f t="shared" si="27"/>
        <v>0</v>
      </c>
      <c r="Y67" s="200">
        <f t="shared" si="27"/>
        <v>0</v>
      </c>
      <c r="Z67" s="200">
        <f t="shared" si="27"/>
        <v>0</v>
      </c>
      <c r="AA67" s="200">
        <f t="shared" si="26"/>
        <v>0</v>
      </c>
      <c r="AB67" s="298" t="s">
        <v>149</v>
      </c>
      <c r="AC67" s="299"/>
      <c r="AG67" s="194">
        <f>SUM(B67:AA67)</f>
        <v>0</v>
      </c>
    </row>
    <row r="68" spans="1:37" s="10" customFormat="1" ht="28.15" customHeight="1" thickTop="1" thickBot="1" x14ac:dyDescent="0.3">
      <c r="A68" s="218" t="s">
        <v>150</v>
      </c>
      <c r="B68" s="295">
        <f>SUM(B67:AA67)</f>
        <v>0</v>
      </c>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7"/>
      <c r="AB68" s="324" t="s">
        <v>151</v>
      </c>
      <c r="AC68" s="325"/>
      <c r="AG68" s="220" t="str">
        <f>IF(AG67=B68,"CORRECT","ERROR")</f>
        <v>CORRECT</v>
      </c>
      <c r="AH68" s="306" t="s">
        <v>152</v>
      </c>
      <c r="AI68" s="306"/>
      <c r="AJ68" s="306"/>
      <c r="AK68" s="307"/>
    </row>
    <row r="69" spans="1:37" s="10" customFormat="1" ht="28.15" customHeight="1" thickTop="1" thickBot="1" x14ac:dyDescent="0.3">
      <c r="A69"/>
      <c r="B69"/>
      <c r="C69"/>
      <c r="D69"/>
      <c r="E69"/>
      <c r="F69"/>
      <c r="G69"/>
      <c r="H69"/>
      <c r="I69"/>
      <c r="J69"/>
      <c r="K69"/>
      <c r="L69"/>
      <c r="M69"/>
      <c r="N69"/>
      <c r="O69"/>
      <c r="P69"/>
      <c r="Q69"/>
      <c r="R69"/>
      <c r="S69"/>
      <c r="T69"/>
      <c r="U69"/>
      <c r="V69"/>
      <c r="W69"/>
      <c r="X69"/>
      <c r="Y69"/>
      <c r="Z69"/>
      <c r="AA69"/>
      <c r="AB69" s="16"/>
      <c r="AC69" s="16"/>
      <c r="AH69" s="3"/>
      <c r="AI69" s="3"/>
      <c r="AJ69" s="3"/>
    </row>
    <row r="70" spans="1:37" ht="21.75" thickTop="1" thickBot="1" x14ac:dyDescent="0.35">
      <c r="A70" s="311" t="s">
        <v>153</v>
      </c>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3"/>
      <c r="AB70" s="221"/>
      <c r="AH70" s="10"/>
      <c r="AI70" s="10"/>
      <c r="AJ70" s="10"/>
    </row>
    <row r="71" spans="1:37" ht="65.25" thickTop="1" x14ac:dyDescent="0.25">
      <c r="A71" s="207" t="s">
        <v>154</v>
      </c>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212"/>
      <c r="AG71" s="193" t="s">
        <v>155</v>
      </c>
    </row>
    <row r="72" spans="1:37" x14ac:dyDescent="0.2">
      <c r="A72" s="222"/>
      <c r="B72" s="176" t="str">
        <f t="shared" ref="B72:AA72" si="28">+B$5</f>
        <v>"GHGRP Facility Name"</v>
      </c>
      <c r="C72" s="176" t="str">
        <f t="shared" si="28"/>
        <v>"GHGRP Facility Name"</v>
      </c>
      <c r="D72" s="176" t="str">
        <f t="shared" si="28"/>
        <v>"GHGRP Facility Name"</v>
      </c>
      <c r="E72" s="176" t="str">
        <f t="shared" si="28"/>
        <v>"GHGRP Facility Name"</v>
      </c>
      <c r="F72" s="176" t="str">
        <f t="shared" si="28"/>
        <v>"GHGRP Facility Name"</v>
      </c>
      <c r="G72" s="176" t="str">
        <f t="shared" si="28"/>
        <v>"GHGRP Facility Name"</v>
      </c>
      <c r="H72" s="176" t="str">
        <f t="shared" si="28"/>
        <v>"GHGRP Facility Name"</v>
      </c>
      <c r="I72" s="176" t="str">
        <f t="shared" si="28"/>
        <v>"GHGRP Facility Name"</v>
      </c>
      <c r="J72" s="176" t="str">
        <f t="shared" si="28"/>
        <v>"GHGRP Facility Name"</v>
      </c>
      <c r="K72" s="176" t="str">
        <f t="shared" si="28"/>
        <v>"GHGRP Facility Name"</v>
      </c>
      <c r="L72" s="176" t="str">
        <f t="shared" si="28"/>
        <v>"GHGRP Facility Name"</v>
      </c>
      <c r="M72" s="176" t="str">
        <f t="shared" si="28"/>
        <v>"GHGRP Facility Name"</v>
      </c>
      <c r="N72" s="176" t="str">
        <f t="shared" si="28"/>
        <v>"GHGRP Facility Name"</v>
      </c>
      <c r="O72" s="176" t="str">
        <f t="shared" si="28"/>
        <v>"GHGRP Facility Name"</v>
      </c>
      <c r="P72" s="176" t="str">
        <f t="shared" si="28"/>
        <v>"GHGRP Facility Name"</v>
      </c>
      <c r="Q72" s="176" t="str">
        <f t="shared" si="28"/>
        <v>"GHGRP Facility Name"</v>
      </c>
      <c r="R72" s="176" t="str">
        <f t="shared" si="28"/>
        <v>"GHGRP Facility Name"</v>
      </c>
      <c r="S72" s="176" t="str">
        <f t="shared" si="28"/>
        <v>"GHGRP Facility Name"</v>
      </c>
      <c r="T72" s="176" t="str">
        <f t="shared" si="28"/>
        <v>"GHGRP Facility Name"</v>
      </c>
      <c r="U72" s="176" t="str">
        <f t="shared" si="28"/>
        <v>"GHGRP Facility Name"</v>
      </c>
      <c r="V72" s="176" t="str">
        <f t="shared" si="28"/>
        <v>"GHGRP Facility Name"</v>
      </c>
      <c r="W72" s="176" t="str">
        <f t="shared" si="28"/>
        <v>"GHGRP Facility Name"</v>
      </c>
      <c r="X72" s="176" t="str">
        <f t="shared" si="28"/>
        <v>"GHGRP Facility Name"</v>
      </c>
      <c r="Y72" s="176" t="str">
        <f t="shared" si="28"/>
        <v>"GHGRP Facility Name"</v>
      </c>
      <c r="Z72" s="176" t="str">
        <f t="shared" si="28"/>
        <v>"GHGRP Facility Name"</v>
      </c>
      <c r="AA72" s="176" t="str">
        <f t="shared" si="28"/>
        <v>"GHGRP Facility Name"</v>
      </c>
      <c r="AB72" s="213" t="s">
        <v>156</v>
      </c>
      <c r="AC72" s="3"/>
      <c r="AG72" s="223"/>
    </row>
    <row r="73" spans="1:37" ht="39" thickBot="1" x14ac:dyDescent="0.25">
      <c r="A73" s="224" t="s">
        <v>157</v>
      </c>
      <c r="B73" s="225" t="str">
        <f>IFERROR(B59/(B67*'Emission Factor References'!$D$11),"Needs Data")</f>
        <v>Needs Data</v>
      </c>
      <c r="C73" s="225" t="str">
        <f>IFERROR(C59/(C67*'Emission Factor References'!$D$11),"Needs Data")</f>
        <v>Needs Data</v>
      </c>
      <c r="D73" s="225" t="str">
        <f>IFERROR(D59/(D67*'Emission Factor References'!$D$11),"Needs Data")</f>
        <v>Needs Data</v>
      </c>
      <c r="E73" s="225" t="str">
        <f>IFERROR(E59/(E67*'Emission Factor References'!$D$11),"Needs Data")</f>
        <v>Needs Data</v>
      </c>
      <c r="F73" s="225" t="str">
        <f>IFERROR(F59/(F67*'Emission Factor References'!$D$11),"Needs Data")</f>
        <v>Needs Data</v>
      </c>
      <c r="G73" s="225" t="str">
        <f>IFERROR(G59/(G67*'Emission Factor References'!$D$11),"Needs Data")</f>
        <v>Needs Data</v>
      </c>
      <c r="H73" s="225" t="str">
        <f>IFERROR(H59/(H67*'Emission Factor References'!$D$11),"Needs Data")</f>
        <v>Needs Data</v>
      </c>
      <c r="I73" s="225" t="str">
        <f>IFERROR(I59/(I67*'Emission Factor References'!$D$11),"Needs Data")</f>
        <v>Needs Data</v>
      </c>
      <c r="J73" s="225" t="str">
        <f>IFERROR(J59/(J67*'Emission Factor References'!$D$11),"Needs Data")</f>
        <v>Needs Data</v>
      </c>
      <c r="K73" s="225" t="str">
        <f>IFERROR(K59/(K67*'Emission Factor References'!$D$11),"Needs Data")</f>
        <v>Needs Data</v>
      </c>
      <c r="L73" s="225" t="str">
        <f>IFERROR(L59/(L67*'Emission Factor References'!$D$11),"Needs Data")</f>
        <v>Needs Data</v>
      </c>
      <c r="M73" s="225" t="str">
        <f>IFERROR(M59/(M67*'Emission Factor References'!$D$11),"Needs Data")</f>
        <v>Needs Data</v>
      </c>
      <c r="N73" s="225" t="str">
        <f>IFERROR(N59/(N67*'Emission Factor References'!$D$11),"Needs Data")</f>
        <v>Needs Data</v>
      </c>
      <c r="O73" s="225" t="str">
        <f>IFERROR(O59/(O67*'Emission Factor References'!$D$11),"Needs Data")</f>
        <v>Needs Data</v>
      </c>
      <c r="P73" s="225" t="str">
        <f>IFERROR(P59/(P67*'Emission Factor References'!$D$11),"Needs Data")</f>
        <v>Needs Data</v>
      </c>
      <c r="Q73" s="225" t="str">
        <f>IFERROR(Q59/(Q67*'Emission Factor References'!$D$11),"Needs Data")</f>
        <v>Needs Data</v>
      </c>
      <c r="R73" s="225" t="str">
        <f>IFERROR(R59/(R67*'Emission Factor References'!$D$11),"Needs Data")</f>
        <v>Needs Data</v>
      </c>
      <c r="S73" s="225" t="str">
        <f>IFERROR(S59/(S67*'Emission Factor References'!$D$11),"Needs Data")</f>
        <v>Needs Data</v>
      </c>
      <c r="T73" s="225" t="str">
        <f>IFERROR(T59/(T67*'Emission Factor References'!$D$11),"Needs Data")</f>
        <v>Needs Data</v>
      </c>
      <c r="U73" s="225" t="str">
        <f>IFERROR(U59/(U67*'Emission Factor References'!$D$11),"Needs Data")</f>
        <v>Needs Data</v>
      </c>
      <c r="V73" s="225" t="str">
        <f>IFERROR(V59/(V67*'Emission Factor References'!$D$11),"Needs Data")</f>
        <v>Needs Data</v>
      </c>
      <c r="W73" s="225" t="str">
        <f>IFERROR(W59/(W67*'Emission Factor References'!$D$11),"Needs Data")</f>
        <v>Needs Data</v>
      </c>
      <c r="X73" s="225" t="str">
        <f>IFERROR(X59/(X67*'Emission Factor References'!$D$11),"Needs Data")</f>
        <v>Needs Data</v>
      </c>
      <c r="Y73" s="225" t="str">
        <f>IFERROR(Y59/(Y67*'Emission Factor References'!$D$11),"Needs Data")</f>
        <v>Needs Data</v>
      </c>
      <c r="Z73" s="225" t="str">
        <f>IFERROR(Z59/(Z67*'Emission Factor References'!$D$11),"Needs Data")</f>
        <v>Needs Data</v>
      </c>
      <c r="AA73" s="225" t="str">
        <f>IFERROR(AA59/(AA67*'Emission Factor References'!$D$11),"Needs Data")</f>
        <v>Needs Data</v>
      </c>
      <c r="AB73" s="226" t="s">
        <v>158</v>
      </c>
      <c r="AC73" s="3"/>
      <c r="AG73" s="194">
        <f>SUM(B73:AA73)</f>
        <v>0</v>
      </c>
    </row>
    <row r="74" spans="1:37" ht="53.45" customHeight="1" thickTop="1" thickBot="1" x14ac:dyDescent="0.25">
      <c r="A74" s="71" t="s">
        <v>159</v>
      </c>
      <c r="B74" s="308" t="str">
        <f>IFERROR(B60/(B68*'Emission Factor References'!$D$11),"Needs Data")</f>
        <v>Needs Data</v>
      </c>
      <c r="C74" s="309"/>
      <c r="D74" s="309"/>
      <c r="E74" s="309"/>
      <c r="F74" s="309"/>
      <c r="G74" s="309"/>
      <c r="H74" s="309"/>
      <c r="I74" s="309"/>
      <c r="J74" s="309"/>
      <c r="K74" s="309"/>
      <c r="L74" s="309"/>
      <c r="M74" s="309"/>
      <c r="N74" s="309"/>
      <c r="O74" s="309"/>
      <c r="P74" s="309"/>
      <c r="Q74" s="309"/>
      <c r="R74" s="309"/>
      <c r="S74" s="309"/>
      <c r="T74" s="309"/>
      <c r="U74" s="309"/>
      <c r="V74" s="309"/>
      <c r="W74" s="309"/>
      <c r="X74" s="309"/>
      <c r="Y74" s="309"/>
      <c r="Z74" s="309"/>
      <c r="AA74" s="310"/>
      <c r="AB74" s="157" t="s">
        <v>160</v>
      </c>
      <c r="AC74" s="3"/>
      <c r="AG74" s="220" t="e">
        <f>IF(SUM(B59:AA59)/(AG67*'Emission Factor References'!$D$27)=B74,"CORRECT","ERROR")</f>
        <v>#DIV/0!</v>
      </c>
      <c r="AH74" s="306" t="s">
        <v>161</v>
      </c>
      <c r="AI74" s="306"/>
      <c r="AJ74" s="306"/>
      <c r="AK74" s="307"/>
    </row>
    <row r="75" spans="1:37" ht="14.65" customHeight="1" thickTop="1" x14ac:dyDescent="0.25">
      <c r="AB75"/>
      <c r="AC75" s="227"/>
    </row>
    <row r="76" spans="1:37" ht="14.65" customHeight="1" x14ac:dyDescent="0.25">
      <c r="AB76"/>
    </row>
    <row r="77" spans="1:37" ht="14.65" customHeight="1" x14ac:dyDescent="0.25">
      <c r="AB77"/>
    </row>
    <row r="78" spans="1:37" x14ac:dyDescent="0.2">
      <c r="A78" s="3"/>
      <c r="B78" s="1"/>
      <c r="AC78" s="3"/>
    </row>
    <row r="79" spans="1:37" ht="30" customHeight="1" x14ac:dyDescent="0.2">
      <c r="A79" s="3"/>
      <c r="B79" s="1"/>
      <c r="AC79" s="3"/>
    </row>
    <row r="80" spans="1:37" ht="12.6" customHeight="1" x14ac:dyDescent="0.2">
      <c r="A80" s="3"/>
      <c r="B80" s="1"/>
      <c r="AC80" s="3"/>
    </row>
    <row r="81" spans="1:29" ht="30" customHeight="1" x14ac:dyDescent="0.2">
      <c r="A81" s="3"/>
      <c r="B81" s="1"/>
      <c r="AC81" s="3"/>
    </row>
    <row r="82" spans="1:29" ht="30" customHeight="1" x14ac:dyDescent="0.2">
      <c r="A82" s="3"/>
      <c r="B82" s="1"/>
      <c r="AC82" s="3"/>
    </row>
    <row r="83" spans="1:29" ht="30" customHeight="1" x14ac:dyDescent="0.25">
      <c r="A83" s="3"/>
      <c r="B83"/>
      <c r="C83"/>
      <c r="D83"/>
      <c r="E83"/>
      <c r="AC83" s="3"/>
    </row>
    <row r="84" spans="1:29" ht="30" customHeight="1" x14ac:dyDescent="0.2">
      <c r="A84" s="3"/>
      <c r="B84" s="1"/>
      <c r="AC84" s="3"/>
    </row>
    <row r="85" spans="1:29" ht="30" customHeight="1" x14ac:dyDescent="0.2">
      <c r="A85" s="3"/>
      <c r="B85" s="1"/>
      <c r="AC85" s="3"/>
    </row>
    <row r="86" spans="1:29" ht="30" customHeight="1" x14ac:dyDescent="0.2">
      <c r="A86" s="3"/>
      <c r="B86" s="1"/>
      <c r="AC86" s="3"/>
    </row>
    <row r="87" spans="1:29" ht="30" customHeight="1" x14ac:dyDescent="0.2">
      <c r="A87" s="3"/>
      <c r="B87" s="1"/>
      <c r="AC87" s="3"/>
    </row>
    <row r="88" spans="1:29" ht="30" customHeight="1" x14ac:dyDescent="0.2">
      <c r="A88" s="3"/>
      <c r="B88" s="1"/>
      <c r="AC88" s="3"/>
    </row>
    <row r="90" spans="1:29" x14ac:dyDescent="0.2">
      <c r="A90" s="25"/>
    </row>
  </sheetData>
  <sheetProtection algorithmName="SHA-512" hashValue="a0koTtf3JYuLD21luAL30eAjfq35wgLhWPdmm7FS7WbtkoeOnfWpb9lukWTJLEgjZut+Gfc/gRRLXCru0vVfew==" saltValue="ik5OTrdGN1pTEcNFoinYHA==" spinCount="100000" sheet="1" objects="1" scenarios="1" formatColumns="0" formatRows="0"/>
  <mergeCells count="25">
    <mergeCell ref="AH74:AK74"/>
    <mergeCell ref="AB68:AC68"/>
    <mergeCell ref="AB64:AC64"/>
    <mergeCell ref="AB66:AC66"/>
    <mergeCell ref="AB67:AC67"/>
    <mergeCell ref="B74:AA74"/>
    <mergeCell ref="A70:AA70"/>
    <mergeCell ref="A2:AA2"/>
    <mergeCell ref="A30:AA30"/>
    <mergeCell ref="A37:AA37"/>
    <mergeCell ref="B32:AA32"/>
    <mergeCell ref="B39:AA39"/>
    <mergeCell ref="B60:AA60"/>
    <mergeCell ref="A44:AA44"/>
    <mergeCell ref="A62:AA62"/>
    <mergeCell ref="B1:E1"/>
    <mergeCell ref="AH60:AK60"/>
    <mergeCell ref="A49:AA49"/>
    <mergeCell ref="B4:AA4"/>
    <mergeCell ref="B68:AA68"/>
    <mergeCell ref="AB65:AC65"/>
    <mergeCell ref="AB17:AB18"/>
    <mergeCell ref="AC17:AC18"/>
    <mergeCell ref="AB28:AC28"/>
    <mergeCell ref="AH68:AK68"/>
  </mergeCells>
  <hyperlinks>
    <hyperlink ref="AB6" location="'GHGRP Ref &amp; Methodology'!B6" display="GHGRP Reference" xr:uid="{E2A727A3-F3F6-46E1-BCA0-D2F51051FBC2}"/>
    <hyperlink ref="AC6" location="'GHGRP Ref &amp; Methodology'!C6" display="Description" xr:uid="{F3BFE7CE-2AE0-4927-A862-41C380A7C9F7}"/>
    <hyperlink ref="AB7" location="'GHGRP Ref &amp; Methodology'!B7" display="GHGRP Reference" xr:uid="{8998AED5-91EB-4328-AA83-4B772F6FEAF5}"/>
    <hyperlink ref="AB8" location="'GHGRP Ref &amp; Methodology'!B8" display="GHGRP Reference" xr:uid="{2AF27AEF-4429-4861-A05C-190FD0BA8368}"/>
    <hyperlink ref="AB9" location="'GHGRP Ref &amp; Methodology'!B9" display="GHGRP Reference" xr:uid="{00AB3512-95C1-4376-AE3F-F07D2BDAE450}"/>
    <hyperlink ref="AB10" location="'GHGRP Ref &amp; Methodology'!B10" display="GHGRP Reference" xr:uid="{7A206873-1FE8-4B7F-8E35-A38DD3702022}"/>
    <hyperlink ref="AC7" location="'GHGRP Ref &amp; Methodology'!C7" display="Description" xr:uid="{CC9135AC-F10F-4F61-8B60-C296B9EB7C0E}"/>
    <hyperlink ref="AC8" location="'GHGRP Ref &amp; Methodology'!C8" display="Description" xr:uid="{F3726644-4B4A-44FF-A863-90544E2AA26D}"/>
    <hyperlink ref="AC9" location="'GHGRP Ref &amp; Methodology'!C9" display="Description" xr:uid="{9CD91394-0BDA-4CFB-84DD-B9D9F54075D2}"/>
    <hyperlink ref="AC10" location="'GHGRP Ref &amp; Methodology'!C10" display="Description" xr:uid="{E0D9CE86-927C-4D5A-A7FE-A25AADEBCB74}"/>
    <hyperlink ref="AB11" location="'GHGRP Ref &amp; Methodology'!B11" display="GHGRP Reference" xr:uid="{B2966773-1F4B-4884-80B6-116C4503B30E}"/>
    <hyperlink ref="AC11" location="'GHGRP Ref &amp; Methodology'!C11" display="Description" xr:uid="{DAA5D4E1-C524-4732-9405-26DC46AFA28A}"/>
    <hyperlink ref="AB12" location="'GHGRP Ref &amp; Methodology'!B12" display="GHGRP Reference" xr:uid="{35DFDE35-4524-4455-9C9C-1BE4B62EE70E}"/>
    <hyperlink ref="AC12" location="'GHGRP Ref &amp; Methodology'!C12" display="Description" xr:uid="{5AC38248-C3F7-48C6-BE51-E7328457DF4B}"/>
    <hyperlink ref="AB13" location="'GHGRP Ref &amp; Methodology'!B13" display="GHGRP Reference" xr:uid="{3138D43A-65EF-4A4C-8FA8-D4EB3954E328}"/>
    <hyperlink ref="AC13" location="'GHGRP Ref &amp; Methodology'!C13" display="Description" xr:uid="{C77CD18C-5A49-4F2B-A9BE-2961E5B924D9}"/>
    <hyperlink ref="AB14" location="'GHGRP Ref &amp; Methodology'!B14" display="GHGRP Reference" xr:uid="{DD3A187C-346C-4B67-BA3C-F5A242C4501B}"/>
    <hyperlink ref="AC14" location="'GHGRP Ref &amp; Methodology'!C14" display="Description" xr:uid="{9E05A183-A82E-4408-BBAA-9D065C19AB3F}"/>
    <hyperlink ref="AB15" location="'GHGRP Ref &amp; Methodology'!B15" display="GHGRP Reference" xr:uid="{E839BCA8-E69A-4204-867C-B39CC359382C}"/>
    <hyperlink ref="AC15" location="'GHGRP Ref &amp; Methodology'!C15" display="Description" xr:uid="{62A9E196-DC73-4625-B6ED-30991008D968}"/>
    <hyperlink ref="AB16" location="'GHGRP Ref &amp; Methodology'!B16" display="GHGRP Reference" xr:uid="{2330A270-9012-4E0E-9728-86708511DFB2}"/>
    <hyperlink ref="AC16" location="'GHGRP Ref &amp; Methodology'!C16" display="Description" xr:uid="{66E37A8D-69FD-4491-8286-B8ADE60777C1}"/>
    <hyperlink ref="AB17" location="'GHGRP Ref &amp; Methodology'!B6" display="GHGRP Reference" xr:uid="{875FAF59-6E93-4FB6-8C32-73E67AB7A2EB}"/>
    <hyperlink ref="AC17" location="'GHGRP Ref &amp; Methodology'!C19" display="Description" xr:uid="{C717AF07-A7DC-481A-9D57-EB9E3BD16C12}"/>
    <hyperlink ref="AB19" location="'GHGRP Ref &amp; Methodology'!B21" display="GHGRP Reference" xr:uid="{8C4363AA-2FC5-4BFD-832D-0A48083372E9}"/>
    <hyperlink ref="AC19" location="'GHGRP Ref &amp; Methodology'!C21" display="Description" xr:uid="{71D29E48-7793-4BCE-B811-F883695AECED}"/>
    <hyperlink ref="AB20" location="'GHGRP Ref &amp; Methodology'!B22" display="GHGRP Reference" xr:uid="{9EAABD1F-CFF7-427A-9023-91185EB20EFD}"/>
    <hyperlink ref="AB21" location="'GHGRP Ref &amp; Methodology'!B23" display="GHGRP Reference" xr:uid="{49C5155E-A105-4C03-BE5C-BE1FE57BC62C}"/>
    <hyperlink ref="AB22" location="'GHGRP Ref &amp; Methodology'!B24" display="GHGRP Reference" xr:uid="{C36D1361-7C05-40BD-A54B-1F1B3F9579F8}"/>
    <hyperlink ref="AB23" location="'GHGRP Ref &amp; Methodology'!B25" display="GHGRP Reference" xr:uid="{1138C5C4-341A-4B1B-A8A2-C4DE7BFF8F54}"/>
    <hyperlink ref="AB24" location="'GHGRP Ref &amp; Methodology'!B26" display="GHGRP Reference" xr:uid="{8DAE02DC-DD46-4E97-99AC-9AD2A1C7A2B0}"/>
    <hyperlink ref="AB25" location="'GHGRP Ref &amp; Methodology'!B27" display="GHGRP Reference" xr:uid="{CF3BF389-AB07-4607-B8F5-3633E1730C23}"/>
    <hyperlink ref="AB26" location="'GHGRP Ref &amp; Methodology'!B28" display="GHGRP Reference" xr:uid="{AD700FDA-BD52-4357-8A81-2136D467B13F}"/>
    <hyperlink ref="AB27" location="'GHGRP Ref &amp; Methodology'!B29" display="GHGRP Reference" xr:uid="{A63C70C8-7D3F-4507-8DCB-FC40EA7983BD}"/>
    <hyperlink ref="AC20" location="'GHGRP Ref &amp; Methodology'!C22" display="Description" xr:uid="{82AFE31D-8023-47FF-899C-38EAEFC5DA5D}"/>
    <hyperlink ref="AC21" location="'GHGRP Ref &amp; Methodology'!C23" display="Description" xr:uid="{EC183A37-4FD4-4839-B8FA-CCFE6661AD4A}"/>
    <hyperlink ref="AC22" location="'GHGRP Ref &amp; Methodology'!C24" display="Description" xr:uid="{13F35810-B5E8-468E-B14F-4CAA917E2E85}"/>
    <hyperlink ref="AC23" location="'GHGRP Ref &amp; Methodology'!C25" display="Description" xr:uid="{296F79E0-D8B8-49E5-8723-C20B7F2C107C}"/>
    <hyperlink ref="AC24" location="'GHGRP Ref &amp; Methodology'!C26" display="Description" xr:uid="{E181FB6D-6B7B-42C9-AF14-E601F35A0CC6}"/>
    <hyperlink ref="AC25" location="'GHGRP Ref &amp; Methodology'!C27" display="Description" xr:uid="{2F3A5F42-3B85-4877-AE19-7FB7DE690C03}"/>
    <hyperlink ref="AC26" location="'GHGRP Ref &amp; Methodology'!C28" display="Description" xr:uid="{E0AEBEFB-D791-4566-A571-A94507898B65}"/>
    <hyperlink ref="AC27" location="'GHGRP Ref &amp; Methodology'!C29" display="Description" xr:uid="{9449D9A6-5EA1-426D-8B4A-70005296374E}"/>
    <hyperlink ref="AB17:AB18" location="'GHGRP Ref &amp; Methodology'!B19" display="GHGRP Reference" xr:uid="{259B13B7-7407-4327-97C8-B321B24B4BDA}"/>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BDBAC-DCD6-4921-842F-A37C6AF3971C}">
  <sheetPr codeName="Sheet6">
    <tabColor theme="8"/>
  </sheetPr>
  <dimension ref="A1:AK90"/>
  <sheetViews>
    <sheetView zoomScale="85" zoomScaleNormal="85" workbookViewId="0">
      <pane xSplit="1" ySplit="5" topLeftCell="C6" activePane="bottomRight" state="frozen"/>
      <selection pane="topRight" activeCell="B1" sqref="B1"/>
      <selection pane="bottomLeft" activeCell="A6" sqref="A6"/>
      <selection pane="bottomRight" activeCell="F8" sqref="F8"/>
    </sheetView>
  </sheetViews>
  <sheetFormatPr defaultColWidth="8.5703125" defaultRowHeight="12.75" x14ac:dyDescent="0.2"/>
  <cols>
    <col min="1" max="1" width="48.28515625" style="1" customWidth="1"/>
    <col min="2" max="10" width="27.28515625" style="3" customWidth="1"/>
    <col min="11" max="27" width="27.28515625" style="3" hidden="1" customWidth="1"/>
    <col min="28" max="28" width="51.28515625" style="3" customWidth="1"/>
    <col min="29" max="29" width="69.42578125" style="1" customWidth="1"/>
    <col min="30" max="32" width="8.5703125" style="3"/>
    <col min="33" max="33" width="44.7109375" style="3" customWidth="1"/>
    <col min="34" max="36" width="8.5703125" style="3"/>
    <col min="37" max="37" width="13" style="3" customWidth="1"/>
    <col min="38" max="16384" width="8.5703125" style="3"/>
  </cols>
  <sheetData>
    <row r="1" spans="1:33" ht="99.75" customHeight="1" thickTop="1" thickBot="1" x14ac:dyDescent="0.25">
      <c r="A1" s="164" t="str">
        <f>IF('Company Information'!$B$8&lt;&gt;"","Company:  "&amp;'Company Information'!$B$8, "Company: "&amp;"No Entry")</f>
        <v>Company:  Onshore Production Example Company</v>
      </c>
      <c r="B1" s="285" t="s">
        <v>162</v>
      </c>
      <c r="C1" s="286"/>
      <c r="D1" s="286"/>
      <c r="E1" s="287"/>
      <c r="F1" s="228"/>
      <c r="G1" s="228"/>
      <c r="H1" s="228"/>
      <c r="I1" s="228"/>
      <c r="J1" s="228"/>
      <c r="K1" s="228"/>
      <c r="L1" s="228"/>
      <c r="M1" s="228"/>
      <c r="N1" s="228"/>
      <c r="O1" s="228"/>
      <c r="P1" s="228"/>
      <c r="Q1" s="228"/>
      <c r="R1" s="228"/>
      <c r="S1" s="228"/>
      <c r="T1" s="228"/>
      <c r="U1" s="228"/>
      <c r="V1" s="228"/>
      <c r="W1" s="228"/>
      <c r="X1" s="228"/>
      <c r="Y1" s="228"/>
      <c r="Z1" s="228"/>
      <c r="AA1" s="228"/>
      <c r="AB1" s="167" t="s">
        <v>163</v>
      </c>
      <c r="AC1" s="168"/>
    </row>
    <row r="2" spans="1:33" ht="21.75" customHeight="1" thickTop="1" thickBot="1" x14ac:dyDescent="0.3">
      <c r="A2" s="314" t="s">
        <v>164</v>
      </c>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6"/>
      <c r="AB2"/>
      <c r="AC2" s="169"/>
    </row>
    <row r="3" spans="1:33" ht="21" customHeight="1" thickTop="1" thickBot="1" x14ac:dyDescent="0.3">
      <c r="A3" s="170" t="s">
        <v>61</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0"/>
      <c r="AC3" s="172"/>
      <c r="AD3" s="189"/>
    </row>
    <row r="4" spans="1:33" ht="39" thickTop="1" x14ac:dyDescent="0.2">
      <c r="A4" s="6" t="s">
        <v>62</v>
      </c>
      <c r="B4" s="293" t="s">
        <v>63</v>
      </c>
      <c r="C4" s="294"/>
      <c r="D4" s="294"/>
      <c r="E4" s="294"/>
      <c r="F4" s="294"/>
      <c r="G4" s="294"/>
      <c r="H4" s="294"/>
      <c r="I4" s="294"/>
      <c r="J4" s="294"/>
      <c r="K4" s="294"/>
      <c r="L4" s="294"/>
      <c r="M4" s="294"/>
      <c r="N4" s="294"/>
      <c r="O4" s="294"/>
      <c r="P4" s="294"/>
      <c r="Q4" s="294"/>
      <c r="R4" s="294"/>
      <c r="S4" s="294"/>
      <c r="T4" s="294"/>
      <c r="U4" s="294"/>
      <c r="V4" s="294"/>
      <c r="W4" s="294"/>
      <c r="X4" s="294"/>
      <c r="Y4" s="294"/>
      <c r="Z4" s="294"/>
      <c r="AA4" s="320"/>
      <c r="AB4" s="39" t="s">
        <v>64</v>
      </c>
      <c r="AC4" s="174" t="s">
        <v>65</v>
      </c>
      <c r="AG4" s="193" t="s">
        <v>165</v>
      </c>
    </row>
    <row r="5" spans="1:33" x14ac:dyDescent="0.2">
      <c r="A5" s="6"/>
      <c r="B5" s="176" t="str" cm="1">
        <f t="array" ref="B5:AA5">TRANSPOSE('Company Information'!E11:E36)</f>
        <v>"Non-GHGRP Facility Name"</v>
      </c>
      <c r="C5" s="176" t="str">
        <v>"Non-GHGRP Facility Name"</v>
      </c>
      <c r="D5" s="176" t="str">
        <v>"Non-GHGRP Facility Name"</v>
      </c>
      <c r="E5" s="176" t="str">
        <v>"Non-GHGRP Facility Name"</v>
      </c>
      <c r="F5" s="176" t="str">
        <v>"Non-GHGRP Facility Name"</v>
      </c>
      <c r="G5" s="176" t="str">
        <v>"Non-GHGRP Facility Name"</v>
      </c>
      <c r="H5" s="176" t="str">
        <v>"Non-GHGRP Facility Name"</v>
      </c>
      <c r="I5" s="176" t="str">
        <v>"Non-GHGRP Facility Name"</v>
      </c>
      <c r="J5" s="176" t="str">
        <v>"Non-GHGRP Facility Name"</v>
      </c>
      <c r="K5" s="176" t="str">
        <v>"Non-GHGRP Facility Name"</v>
      </c>
      <c r="L5" s="176" t="str">
        <v>"Non-GHGRP Facility Name"</v>
      </c>
      <c r="M5" s="176" t="str">
        <v>"Non-GHGRP Facility Name"</v>
      </c>
      <c r="N5" s="176" t="str">
        <v>"Non-GHGRP Facility Name"</v>
      </c>
      <c r="O5" s="176" t="str">
        <v>"Non-GHGRP Facility Name"</v>
      </c>
      <c r="P5" s="176" t="str">
        <v>"Non-GHGRP Facility Name"</v>
      </c>
      <c r="Q5" s="176" t="str">
        <v>"Non-GHGRP Facility Name"</v>
      </c>
      <c r="R5" s="176" t="str">
        <v>"Non-GHGRP Facility Name"</v>
      </c>
      <c r="S5" s="176" t="str">
        <v>"Non-GHGRP Facility Name"</v>
      </c>
      <c r="T5" s="176" t="str">
        <v>"Non-GHGRP Facility Name"</v>
      </c>
      <c r="U5" s="176" t="str">
        <v>"Non-GHGRP Facility Name"</v>
      </c>
      <c r="V5" s="176" t="str">
        <v>"Non-GHGRP Facility Name"</v>
      </c>
      <c r="W5" s="176" t="str">
        <v>"Non-GHGRP Facility Name"</v>
      </c>
      <c r="X5" s="176" t="str">
        <v>"Non-GHGRP Facility Name"</v>
      </c>
      <c r="Y5" s="176" t="str">
        <v>"Non-GHGRP Facility Name"</v>
      </c>
      <c r="Z5" s="176" t="str">
        <v>"Non-GHGRP Facility Name"</v>
      </c>
      <c r="AA5" s="176" t="str">
        <v>"Non-GHGRP Facility Name"</v>
      </c>
      <c r="AB5" s="39"/>
      <c r="AC5" s="174"/>
      <c r="AG5" s="194"/>
    </row>
    <row r="6" spans="1:33" ht="25.5" x14ac:dyDescent="0.25">
      <c r="A6" s="181" t="s">
        <v>66</v>
      </c>
      <c r="B6" s="81"/>
      <c r="C6" s="81"/>
      <c r="D6" s="81"/>
      <c r="E6" s="81"/>
      <c r="F6" s="81"/>
      <c r="G6" s="81"/>
      <c r="H6" s="81"/>
      <c r="I6" s="81"/>
      <c r="J6" s="81"/>
      <c r="K6" s="81"/>
      <c r="L6" s="81"/>
      <c r="M6" s="81"/>
      <c r="N6" s="81"/>
      <c r="O6" s="81"/>
      <c r="P6" s="81"/>
      <c r="Q6" s="81"/>
      <c r="R6" s="81"/>
      <c r="S6" s="81"/>
      <c r="T6" s="81"/>
      <c r="U6" s="81"/>
      <c r="V6" s="81"/>
      <c r="W6" s="81"/>
      <c r="X6" s="81"/>
      <c r="Y6" s="81"/>
      <c r="Z6" s="81"/>
      <c r="AA6" s="81"/>
      <c r="AB6" s="184" t="s">
        <v>67</v>
      </c>
      <c r="AC6" s="185" t="s">
        <v>68</v>
      </c>
      <c r="AG6" s="194">
        <f>SUM(B6:AA6)</f>
        <v>0</v>
      </c>
    </row>
    <row r="7" spans="1:33" ht="15" x14ac:dyDescent="0.25">
      <c r="A7" s="42" t="s">
        <v>69</v>
      </c>
      <c r="B7" s="81"/>
      <c r="C7" s="81"/>
      <c r="D7" s="81"/>
      <c r="E7" s="81"/>
      <c r="F7" s="81"/>
      <c r="G7" s="81"/>
      <c r="H7" s="81"/>
      <c r="I7" s="81"/>
      <c r="J7" s="81"/>
      <c r="K7" s="81"/>
      <c r="L7" s="81"/>
      <c r="M7" s="81"/>
      <c r="N7" s="81"/>
      <c r="O7" s="81"/>
      <c r="P7" s="81"/>
      <c r="Q7" s="81"/>
      <c r="R7" s="81"/>
      <c r="S7" s="81"/>
      <c r="T7" s="81"/>
      <c r="U7" s="81"/>
      <c r="V7" s="81"/>
      <c r="W7" s="81"/>
      <c r="X7" s="81"/>
      <c r="Y7" s="81"/>
      <c r="Z7" s="81"/>
      <c r="AA7" s="81"/>
      <c r="AB7" s="184" t="s">
        <v>67</v>
      </c>
      <c r="AC7" s="185" t="s">
        <v>68</v>
      </c>
      <c r="AG7" s="194">
        <f>SUM(B7:AA7)</f>
        <v>0</v>
      </c>
    </row>
    <row r="8" spans="1:33" ht="15" x14ac:dyDescent="0.25">
      <c r="A8" s="42" t="s">
        <v>70</v>
      </c>
      <c r="B8" s="81"/>
      <c r="C8" s="81"/>
      <c r="D8" s="81"/>
      <c r="E8" s="81"/>
      <c r="F8" s="81"/>
      <c r="G8" s="81"/>
      <c r="H8" s="81"/>
      <c r="I8" s="81"/>
      <c r="J8" s="81"/>
      <c r="K8" s="81"/>
      <c r="L8" s="81"/>
      <c r="M8" s="81"/>
      <c r="N8" s="81"/>
      <c r="O8" s="81"/>
      <c r="P8" s="81"/>
      <c r="Q8" s="81"/>
      <c r="R8" s="81"/>
      <c r="S8" s="81"/>
      <c r="T8" s="81"/>
      <c r="U8" s="81"/>
      <c r="V8" s="81"/>
      <c r="W8" s="81"/>
      <c r="X8" s="81"/>
      <c r="Y8" s="81"/>
      <c r="Z8" s="81"/>
      <c r="AA8" s="81"/>
      <c r="AB8" s="184" t="s">
        <v>67</v>
      </c>
      <c r="AC8" s="185" t="s">
        <v>68</v>
      </c>
      <c r="AG8" s="194">
        <f t="shared" ref="AG8:AG27" si="0">SUM(B8:AA8)</f>
        <v>0</v>
      </c>
    </row>
    <row r="9" spans="1:33" ht="15" x14ac:dyDescent="0.25">
      <c r="A9" s="181" t="s">
        <v>71</v>
      </c>
      <c r="B9" s="81"/>
      <c r="C9" s="81"/>
      <c r="D9" s="81"/>
      <c r="E9" s="81"/>
      <c r="F9" s="81"/>
      <c r="G9" s="81"/>
      <c r="H9" s="81"/>
      <c r="I9" s="81"/>
      <c r="J9" s="81"/>
      <c r="K9" s="81"/>
      <c r="L9" s="81"/>
      <c r="M9" s="81"/>
      <c r="N9" s="81"/>
      <c r="O9" s="81"/>
      <c r="P9" s="81"/>
      <c r="Q9" s="81"/>
      <c r="R9" s="81"/>
      <c r="S9" s="81"/>
      <c r="T9" s="81"/>
      <c r="U9" s="81"/>
      <c r="V9" s="81"/>
      <c r="W9" s="81"/>
      <c r="X9" s="81"/>
      <c r="Y9" s="81"/>
      <c r="Z9" s="81"/>
      <c r="AA9" s="81"/>
      <c r="AB9" s="184" t="s">
        <v>67</v>
      </c>
      <c r="AC9" s="185" t="s">
        <v>68</v>
      </c>
      <c r="AG9" s="194">
        <f>SUM(B9:AA9)</f>
        <v>0</v>
      </c>
    </row>
    <row r="10" spans="1:33" ht="25.5" x14ac:dyDescent="0.25">
      <c r="A10" s="15" t="s">
        <v>72</v>
      </c>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184" t="s">
        <v>67</v>
      </c>
      <c r="AC10" s="185" t="s">
        <v>68</v>
      </c>
      <c r="AG10" s="194">
        <f t="shared" si="0"/>
        <v>0</v>
      </c>
    </row>
    <row r="11" spans="1:33" ht="15" x14ac:dyDescent="0.25">
      <c r="A11" s="42" t="s">
        <v>73</v>
      </c>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184" t="s">
        <v>67</v>
      </c>
      <c r="AC11" s="185" t="s">
        <v>68</v>
      </c>
      <c r="AG11" s="194">
        <f t="shared" si="0"/>
        <v>0</v>
      </c>
    </row>
    <row r="12" spans="1:33" ht="15" x14ac:dyDescent="0.25">
      <c r="A12" s="42" t="s">
        <v>74</v>
      </c>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184" t="s">
        <v>67</v>
      </c>
      <c r="AC12" s="185" t="s">
        <v>68</v>
      </c>
      <c r="AG12" s="194">
        <f t="shared" si="0"/>
        <v>0</v>
      </c>
    </row>
    <row r="13" spans="1:33" ht="15" x14ac:dyDescent="0.25">
      <c r="A13" s="15" t="s">
        <v>75</v>
      </c>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184" t="s">
        <v>67</v>
      </c>
      <c r="AC13" s="185" t="s">
        <v>68</v>
      </c>
      <c r="AG13" s="194">
        <f>SUM(B13:AA13)</f>
        <v>0</v>
      </c>
    </row>
    <row r="14" spans="1:33" ht="15" x14ac:dyDescent="0.25">
      <c r="A14" s="42" t="s">
        <v>76</v>
      </c>
      <c r="B14" s="81"/>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184" t="s">
        <v>67</v>
      </c>
      <c r="AC14" s="185" t="s">
        <v>68</v>
      </c>
      <c r="AG14" s="194">
        <f t="shared" si="0"/>
        <v>0</v>
      </c>
    </row>
    <row r="15" spans="1:33" ht="15" x14ac:dyDescent="0.25">
      <c r="A15" s="42" t="s">
        <v>77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184" t="s">
        <v>67</v>
      </c>
      <c r="AC15" s="185" t="s">
        <v>68</v>
      </c>
      <c r="AG15" s="194">
        <f t="shared" si="0"/>
        <v>0</v>
      </c>
    </row>
    <row r="16" spans="1:33" ht="15" x14ac:dyDescent="0.25">
      <c r="A16" s="15" t="s">
        <v>78</v>
      </c>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184" t="s">
        <v>67</v>
      </c>
      <c r="AC16" s="185" t="s">
        <v>68</v>
      </c>
      <c r="AG16" s="194">
        <f t="shared" si="0"/>
        <v>0</v>
      </c>
    </row>
    <row r="17" spans="1:36" ht="12.6" customHeight="1" x14ac:dyDescent="0.2">
      <c r="A17" s="42" t="s">
        <v>81</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300" t="s">
        <v>67</v>
      </c>
      <c r="AC17" s="302" t="s">
        <v>68</v>
      </c>
      <c r="AG17" s="194">
        <f t="shared" si="0"/>
        <v>0</v>
      </c>
    </row>
    <row r="18" spans="1:36" ht="22.5" customHeight="1" x14ac:dyDescent="0.2">
      <c r="A18" s="15" t="s">
        <v>82</v>
      </c>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301"/>
      <c r="AC18" s="303"/>
      <c r="AG18" s="194">
        <f>SUM(B18:AA18)</f>
        <v>0</v>
      </c>
    </row>
    <row r="19" spans="1:36" ht="22.5" customHeight="1" x14ac:dyDescent="0.25">
      <c r="A19" s="42" t="s">
        <v>83</v>
      </c>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184" t="s">
        <v>67</v>
      </c>
      <c r="AC19" s="185" t="s">
        <v>68</v>
      </c>
      <c r="AG19" s="194">
        <f t="shared" si="0"/>
        <v>0</v>
      </c>
    </row>
    <row r="20" spans="1:36" ht="15" x14ac:dyDescent="0.25">
      <c r="A20" s="42" t="s">
        <v>84</v>
      </c>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184" t="s">
        <v>67</v>
      </c>
      <c r="AC20" s="185" t="s">
        <v>68</v>
      </c>
      <c r="AG20" s="194">
        <f t="shared" si="0"/>
        <v>0</v>
      </c>
    </row>
    <row r="21" spans="1:36" ht="15" x14ac:dyDescent="0.25">
      <c r="A21" s="15" t="s">
        <v>85</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184" t="s">
        <v>67</v>
      </c>
      <c r="AC21" s="185" t="s">
        <v>68</v>
      </c>
      <c r="AG21" s="194">
        <f>SUM(B21:AA21)</f>
        <v>0</v>
      </c>
    </row>
    <row r="22" spans="1:36" ht="15" x14ac:dyDescent="0.25">
      <c r="A22" s="42" t="s">
        <v>86</v>
      </c>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184" t="s">
        <v>67</v>
      </c>
      <c r="AC22" s="185" t="s">
        <v>68</v>
      </c>
      <c r="AG22" s="194">
        <f t="shared" si="0"/>
        <v>0</v>
      </c>
    </row>
    <row r="23" spans="1:36" ht="25.5" x14ac:dyDescent="0.25">
      <c r="A23" s="42" t="s">
        <v>87</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184" t="s">
        <v>67</v>
      </c>
      <c r="AC23" s="185" t="s">
        <v>68</v>
      </c>
      <c r="AG23" s="194">
        <f t="shared" si="0"/>
        <v>0</v>
      </c>
    </row>
    <row r="24" spans="1:36" ht="15" x14ac:dyDescent="0.25">
      <c r="A24" s="15" t="s">
        <v>88</v>
      </c>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184" t="s">
        <v>67</v>
      </c>
      <c r="AC24" s="185" t="s">
        <v>68</v>
      </c>
      <c r="AG24" s="194">
        <f t="shared" si="0"/>
        <v>0</v>
      </c>
    </row>
    <row r="25" spans="1:36" s="4" customFormat="1" ht="25.5" x14ac:dyDescent="0.25">
      <c r="A25" s="42" t="s">
        <v>89</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184" t="s">
        <v>67</v>
      </c>
      <c r="AC25" s="185" t="s">
        <v>68</v>
      </c>
      <c r="AG25" s="194">
        <f t="shared" si="0"/>
        <v>0</v>
      </c>
      <c r="AH25" s="3"/>
      <c r="AI25" s="3"/>
      <c r="AJ25" s="3"/>
    </row>
    <row r="26" spans="1:36" s="4" customFormat="1" ht="25.5" x14ac:dyDescent="0.25">
      <c r="A26" s="42" t="s">
        <v>90</v>
      </c>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184" t="s">
        <v>67</v>
      </c>
      <c r="AC26" s="185" t="s">
        <v>68</v>
      </c>
      <c r="AG26" s="194">
        <f t="shared" si="0"/>
        <v>0</v>
      </c>
    </row>
    <row r="27" spans="1:36" s="4" customFormat="1" ht="15" x14ac:dyDescent="0.25">
      <c r="A27" s="42" t="s">
        <v>91</v>
      </c>
      <c r="B27" s="81"/>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184" t="s">
        <v>67</v>
      </c>
      <c r="AC27" s="185" t="s">
        <v>68</v>
      </c>
      <c r="AG27" s="194">
        <f t="shared" si="0"/>
        <v>0</v>
      </c>
    </row>
    <row r="28" spans="1:36" ht="26.25" thickBot="1" x14ac:dyDescent="0.25">
      <c r="A28" s="229" t="s">
        <v>93</v>
      </c>
      <c r="B28" s="200">
        <f t="shared" ref="B28:AA28" si="1">SUM(B6:B27)</f>
        <v>0</v>
      </c>
      <c r="C28" s="200">
        <f t="shared" si="1"/>
        <v>0</v>
      </c>
      <c r="D28" s="200">
        <f t="shared" si="1"/>
        <v>0</v>
      </c>
      <c r="E28" s="200">
        <f t="shared" si="1"/>
        <v>0</v>
      </c>
      <c r="F28" s="200">
        <f t="shared" si="1"/>
        <v>0</v>
      </c>
      <c r="G28" s="200">
        <f t="shared" si="1"/>
        <v>0</v>
      </c>
      <c r="H28" s="200">
        <f t="shared" si="1"/>
        <v>0</v>
      </c>
      <c r="I28" s="200">
        <f t="shared" si="1"/>
        <v>0</v>
      </c>
      <c r="J28" s="200">
        <f t="shared" si="1"/>
        <v>0</v>
      </c>
      <c r="K28" s="200">
        <f t="shared" si="1"/>
        <v>0</v>
      </c>
      <c r="L28" s="200">
        <f t="shared" si="1"/>
        <v>0</v>
      </c>
      <c r="M28" s="200">
        <f t="shared" si="1"/>
        <v>0</v>
      </c>
      <c r="N28" s="200">
        <f t="shared" si="1"/>
        <v>0</v>
      </c>
      <c r="O28" s="200">
        <f t="shared" si="1"/>
        <v>0</v>
      </c>
      <c r="P28" s="200">
        <f t="shared" si="1"/>
        <v>0</v>
      </c>
      <c r="Q28" s="200">
        <f t="shared" si="1"/>
        <v>0</v>
      </c>
      <c r="R28" s="200">
        <f t="shared" si="1"/>
        <v>0</v>
      </c>
      <c r="S28" s="200">
        <f t="shared" si="1"/>
        <v>0</v>
      </c>
      <c r="T28" s="200">
        <f t="shared" si="1"/>
        <v>0</v>
      </c>
      <c r="U28" s="200">
        <f t="shared" si="1"/>
        <v>0</v>
      </c>
      <c r="V28" s="200">
        <f t="shared" si="1"/>
        <v>0</v>
      </c>
      <c r="W28" s="200">
        <f t="shared" si="1"/>
        <v>0</v>
      </c>
      <c r="X28" s="200">
        <f t="shared" si="1"/>
        <v>0</v>
      </c>
      <c r="Y28" s="200">
        <f t="shared" si="1"/>
        <v>0</v>
      </c>
      <c r="Z28" s="200">
        <f t="shared" si="1"/>
        <v>0</v>
      </c>
      <c r="AA28" s="200">
        <f t="shared" si="1"/>
        <v>0</v>
      </c>
      <c r="AC28" s="205"/>
      <c r="AG28" s="206">
        <f>SUM(B28:AA28)</f>
        <v>0</v>
      </c>
      <c r="AH28" s="4"/>
      <c r="AI28" s="4"/>
      <c r="AJ28" s="4"/>
    </row>
    <row r="29" spans="1:36" ht="27.75" customHeight="1" thickTop="1" thickBot="1" x14ac:dyDescent="0.3">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3"/>
    </row>
    <row r="30" spans="1:36" ht="27" customHeight="1" thickTop="1" thickBot="1" x14ac:dyDescent="0.3">
      <c r="A30" s="317" t="s">
        <v>95</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9"/>
      <c r="AB30" s="211"/>
    </row>
    <row r="31" spans="1:36" ht="27" customHeight="1" thickTop="1" x14ac:dyDescent="0.25">
      <c r="A31" s="207" t="s">
        <v>96</v>
      </c>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212"/>
      <c r="AC31" s="3"/>
    </row>
    <row r="32" spans="1:36" ht="24.75" customHeight="1" thickBot="1" x14ac:dyDescent="0.25">
      <c r="A32" s="198" t="s">
        <v>62</v>
      </c>
      <c r="B32" s="293" t="s">
        <v>97</v>
      </c>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320"/>
      <c r="AB32" s="213"/>
      <c r="AC32" s="3"/>
    </row>
    <row r="33" spans="1:36" ht="42.75" customHeight="1" thickTop="1" x14ac:dyDescent="0.2">
      <c r="A33" s="198"/>
      <c r="B33" s="176" t="str">
        <f>+B$5</f>
        <v>"Non-GHGRP Facility Name"</v>
      </c>
      <c r="C33" s="176" t="str">
        <f t="shared" ref="C33:AA33" si="2">+C$5</f>
        <v>"Non-GHGRP Facility Name"</v>
      </c>
      <c r="D33" s="176" t="str">
        <f t="shared" si="2"/>
        <v>"Non-GHGRP Facility Name"</v>
      </c>
      <c r="E33" s="176" t="str">
        <f t="shared" si="2"/>
        <v>"Non-GHGRP Facility Name"</v>
      </c>
      <c r="F33" s="176" t="str">
        <f t="shared" si="2"/>
        <v>"Non-GHGRP Facility Name"</v>
      </c>
      <c r="G33" s="176" t="str">
        <f t="shared" si="2"/>
        <v>"Non-GHGRP Facility Name"</v>
      </c>
      <c r="H33" s="176" t="str">
        <f t="shared" si="2"/>
        <v>"Non-GHGRP Facility Name"</v>
      </c>
      <c r="I33" s="176" t="str">
        <f t="shared" si="2"/>
        <v>"Non-GHGRP Facility Name"</v>
      </c>
      <c r="J33" s="176" t="str">
        <f t="shared" si="2"/>
        <v>"Non-GHGRP Facility Name"</v>
      </c>
      <c r="K33" s="176" t="str">
        <f t="shared" si="2"/>
        <v>"Non-GHGRP Facility Name"</v>
      </c>
      <c r="L33" s="176" t="str">
        <f t="shared" si="2"/>
        <v>"Non-GHGRP Facility Name"</v>
      </c>
      <c r="M33" s="176" t="str">
        <f t="shared" si="2"/>
        <v>"Non-GHGRP Facility Name"</v>
      </c>
      <c r="N33" s="176" t="str">
        <f t="shared" si="2"/>
        <v>"Non-GHGRP Facility Name"</v>
      </c>
      <c r="O33" s="176" t="str">
        <f t="shared" si="2"/>
        <v>"Non-GHGRP Facility Name"</v>
      </c>
      <c r="P33" s="176" t="str">
        <f t="shared" si="2"/>
        <v>"Non-GHGRP Facility Name"</v>
      </c>
      <c r="Q33" s="176" t="str">
        <f t="shared" si="2"/>
        <v>"Non-GHGRP Facility Name"</v>
      </c>
      <c r="R33" s="176" t="str">
        <f t="shared" si="2"/>
        <v>"Non-GHGRP Facility Name"</v>
      </c>
      <c r="S33" s="176" t="str">
        <f t="shared" si="2"/>
        <v>"Non-GHGRP Facility Name"</v>
      </c>
      <c r="T33" s="176" t="str">
        <f t="shared" si="2"/>
        <v>"Non-GHGRP Facility Name"</v>
      </c>
      <c r="U33" s="176" t="str">
        <f t="shared" si="2"/>
        <v>"Non-GHGRP Facility Name"</v>
      </c>
      <c r="V33" s="176" t="str">
        <f t="shared" si="2"/>
        <v>"Non-GHGRP Facility Name"</v>
      </c>
      <c r="W33" s="176" t="str">
        <f t="shared" si="2"/>
        <v>"Non-GHGRP Facility Name"</v>
      </c>
      <c r="X33" s="176" t="str">
        <f t="shared" si="2"/>
        <v>"Non-GHGRP Facility Name"</v>
      </c>
      <c r="Y33" s="176" t="str">
        <f t="shared" si="2"/>
        <v>"Non-GHGRP Facility Name"</v>
      </c>
      <c r="Z33" s="176" t="str">
        <f t="shared" si="2"/>
        <v>"Non-GHGRP Facility Name"</v>
      </c>
      <c r="AA33" s="176" t="str">
        <f t="shared" si="2"/>
        <v>"Non-GHGRP Facility Name"</v>
      </c>
      <c r="AB33" s="213" t="s">
        <v>98</v>
      </c>
      <c r="AC33" s="3"/>
      <c r="AG33" s="193" t="s">
        <v>166</v>
      </c>
    </row>
    <row r="34" spans="1:36" ht="26.25" x14ac:dyDescent="0.2">
      <c r="A34" s="70" t="s">
        <v>100</v>
      </c>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230" t="s">
        <v>101</v>
      </c>
      <c r="AC34" s="3"/>
      <c r="AG34" s="194">
        <f>SUM(B34:AA34)</f>
        <v>0</v>
      </c>
    </row>
    <row r="35" spans="1:36" ht="41.25" customHeight="1" thickBot="1" x14ac:dyDescent="0.25">
      <c r="A35" s="71" t="s">
        <v>102</v>
      </c>
      <c r="B35" s="110"/>
      <c r="C35" s="115"/>
      <c r="D35" s="115"/>
      <c r="E35" s="115"/>
      <c r="F35" s="115"/>
      <c r="G35" s="114"/>
      <c r="H35" s="115"/>
      <c r="I35" s="115"/>
      <c r="J35" s="115"/>
      <c r="K35" s="115"/>
      <c r="L35" s="115"/>
      <c r="M35" s="115"/>
      <c r="N35" s="115"/>
      <c r="O35" s="115"/>
      <c r="P35" s="115"/>
      <c r="Q35" s="115"/>
      <c r="R35" s="115"/>
      <c r="S35" s="115"/>
      <c r="T35" s="115"/>
      <c r="U35" s="115"/>
      <c r="V35" s="115"/>
      <c r="W35" s="115"/>
      <c r="X35" s="115"/>
      <c r="Y35" s="115"/>
      <c r="Z35" s="115"/>
      <c r="AA35" s="115"/>
      <c r="AB35" s="231" t="s">
        <v>103</v>
      </c>
      <c r="AC35" s="3"/>
      <c r="AG35" s="194">
        <f>SUM(B35:AA35)</f>
        <v>0</v>
      </c>
    </row>
    <row r="36" spans="1:36" ht="14.25" thickTop="1" thickBot="1" x14ac:dyDescent="0.25">
      <c r="G36" s="232"/>
    </row>
    <row r="37" spans="1:36" ht="21.75" thickTop="1" thickBot="1" x14ac:dyDescent="0.35">
      <c r="A37" s="311" t="s">
        <v>104</v>
      </c>
      <c r="B37" s="312"/>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c r="AA37" s="313"/>
      <c r="AB37" s="61"/>
      <c r="AC37" s="195"/>
    </row>
    <row r="38" spans="1:36" ht="48" customHeight="1" thickTop="1" thickBot="1" x14ac:dyDescent="0.3">
      <c r="A38" s="196" t="s">
        <v>105</v>
      </c>
      <c r="B38" s="192"/>
      <c r="C38" s="192"/>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2"/>
      <c r="AC38" s="197"/>
    </row>
    <row r="39" spans="1:36" ht="51.75" thickTop="1" x14ac:dyDescent="0.2">
      <c r="A39" s="198" t="s">
        <v>62</v>
      </c>
      <c r="B39" s="293" t="s">
        <v>63</v>
      </c>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320"/>
      <c r="AB39" s="43" t="s">
        <v>106</v>
      </c>
      <c r="AC39" s="174" t="s">
        <v>107</v>
      </c>
      <c r="AG39" s="193" t="s">
        <v>167</v>
      </c>
    </row>
    <row r="40" spans="1:36" ht="32.25" customHeight="1" x14ac:dyDescent="0.2">
      <c r="A40" s="198"/>
      <c r="B40" s="176" t="str">
        <f t="shared" ref="B40:AA40" si="3">+B$5</f>
        <v>"Non-GHGRP Facility Name"</v>
      </c>
      <c r="C40" s="176" t="str">
        <f t="shared" si="3"/>
        <v>"Non-GHGRP Facility Name"</v>
      </c>
      <c r="D40" s="176" t="str">
        <f t="shared" si="3"/>
        <v>"Non-GHGRP Facility Name"</v>
      </c>
      <c r="E40" s="176" t="str">
        <f t="shared" si="3"/>
        <v>"Non-GHGRP Facility Name"</v>
      </c>
      <c r="F40" s="176" t="str">
        <f t="shared" si="3"/>
        <v>"Non-GHGRP Facility Name"</v>
      </c>
      <c r="G40" s="176" t="str">
        <f t="shared" si="3"/>
        <v>"Non-GHGRP Facility Name"</v>
      </c>
      <c r="H40" s="176" t="str">
        <f t="shared" si="3"/>
        <v>"Non-GHGRP Facility Name"</v>
      </c>
      <c r="I40" s="176" t="str">
        <f t="shared" si="3"/>
        <v>"Non-GHGRP Facility Name"</v>
      </c>
      <c r="J40" s="176" t="str">
        <f t="shared" si="3"/>
        <v>"Non-GHGRP Facility Name"</v>
      </c>
      <c r="K40" s="176" t="str">
        <f t="shared" si="3"/>
        <v>"Non-GHGRP Facility Name"</v>
      </c>
      <c r="L40" s="176" t="str">
        <f t="shared" si="3"/>
        <v>"Non-GHGRP Facility Name"</v>
      </c>
      <c r="M40" s="176" t="str">
        <f t="shared" si="3"/>
        <v>"Non-GHGRP Facility Name"</v>
      </c>
      <c r="N40" s="176" t="str">
        <f t="shared" si="3"/>
        <v>"Non-GHGRP Facility Name"</v>
      </c>
      <c r="O40" s="176" t="str">
        <f t="shared" si="3"/>
        <v>"Non-GHGRP Facility Name"</v>
      </c>
      <c r="P40" s="176" t="str">
        <f t="shared" si="3"/>
        <v>"Non-GHGRP Facility Name"</v>
      </c>
      <c r="Q40" s="176" t="str">
        <f t="shared" si="3"/>
        <v>"Non-GHGRP Facility Name"</v>
      </c>
      <c r="R40" s="176" t="str">
        <f t="shared" si="3"/>
        <v>"Non-GHGRP Facility Name"</v>
      </c>
      <c r="S40" s="176" t="str">
        <f t="shared" si="3"/>
        <v>"Non-GHGRP Facility Name"</v>
      </c>
      <c r="T40" s="176" t="str">
        <f t="shared" si="3"/>
        <v>"Non-GHGRP Facility Name"</v>
      </c>
      <c r="U40" s="176" t="str">
        <f t="shared" si="3"/>
        <v>"Non-GHGRP Facility Name"</v>
      </c>
      <c r="V40" s="176" t="str">
        <f t="shared" si="3"/>
        <v>"Non-GHGRP Facility Name"</v>
      </c>
      <c r="W40" s="176" t="str">
        <f t="shared" si="3"/>
        <v>"Non-GHGRP Facility Name"</v>
      </c>
      <c r="X40" s="176" t="str">
        <f t="shared" si="3"/>
        <v>"Non-GHGRP Facility Name"</v>
      </c>
      <c r="Y40" s="176" t="str">
        <f t="shared" si="3"/>
        <v>"Non-GHGRP Facility Name"</v>
      </c>
      <c r="Z40" s="176" t="str">
        <f t="shared" si="3"/>
        <v>"Non-GHGRP Facility Name"</v>
      </c>
      <c r="AA40" s="176" t="str">
        <f t="shared" si="3"/>
        <v>"Non-GHGRP Facility Name"</v>
      </c>
      <c r="AB40" s="39"/>
      <c r="AC40" s="199" t="s">
        <v>109</v>
      </c>
      <c r="AG40" s="194"/>
    </row>
    <row r="41" spans="1:36" x14ac:dyDescent="0.2">
      <c r="A41" s="70" t="s">
        <v>110</v>
      </c>
      <c r="B41" s="200">
        <f>'Emission Factor References'!$D$17*B34/1000</f>
        <v>0</v>
      </c>
      <c r="C41" s="200">
        <f>'Emission Factor References'!$D$17*C34/1000</f>
        <v>0</v>
      </c>
      <c r="D41" s="200">
        <f>'Emission Factor References'!$D$17*D34/1000</f>
        <v>0</v>
      </c>
      <c r="E41" s="200">
        <f>'Emission Factor References'!$D$17*E34/1000</f>
        <v>0</v>
      </c>
      <c r="F41" s="200">
        <f>'Emission Factor References'!$D$17*F34/1000</f>
        <v>0</v>
      </c>
      <c r="G41" s="200">
        <f>'Emission Factor References'!$D$17*G34/1000</f>
        <v>0</v>
      </c>
      <c r="H41" s="200">
        <f>'Emission Factor References'!$D$17*H34/1000</f>
        <v>0</v>
      </c>
      <c r="I41" s="200">
        <f>'Emission Factor References'!$D$17*I34/1000</f>
        <v>0</v>
      </c>
      <c r="J41" s="200">
        <f>'Emission Factor References'!$D$17*J34/1000</f>
        <v>0</v>
      </c>
      <c r="K41" s="200">
        <f>'Emission Factor References'!$D$17*K34/1000</f>
        <v>0</v>
      </c>
      <c r="L41" s="200">
        <f>'Emission Factor References'!$D$17*L34/1000</f>
        <v>0</v>
      </c>
      <c r="M41" s="200">
        <f>'Emission Factor References'!$D$17*M34/1000</f>
        <v>0</v>
      </c>
      <c r="N41" s="200">
        <f>'Emission Factor References'!$D$17*N34/1000</f>
        <v>0</v>
      </c>
      <c r="O41" s="200">
        <f>'Emission Factor References'!$D$17*O34/1000</f>
        <v>0</v>
      </c>
      <c r="P41" s="200">
        <f>'Emission Factor References'!$D$17*P34/1000</f>
        <v>0</v>
      </c>
      <c r="Q41" s="200">
        <f>'Emission Factor References'!$D$17*Q34/1000</f>
        <v>0</v>
      </c>
      <c r="R41" s="200">
        <f>'Emission Factor References'!$D$17*R34/1000</f>
        <v>0</v>
      </c>
      <c r="S41" s="200">
        <f>'Emission Factor References'!$D$17*S34/1000</f>
        <v>0</v>
      </c>
      <c r="T41" s="200">
        <f>'Emission Factor References'!$D$17*T34/1000</f>
        <v>0</v>
      </c>
      <c r="U41" s="200">
        <f>'Emission Factor References'!$D$17*U34/1000</f>
        <v>0</v>
      </c>
      <c r="V41" s="200">
        <f>'Emission Factor References'!$D$17*V34/1000</f>
        <v>0</v>
      </c>
      <c r="W41" s="200">
        <f>'Emission Factor References'!$D$17*W34/1000</f>
        <v>0</v>
      </c>
      <c r="X41" s="200">
        <f>'Emission Factor References'!$D$17*X34/1000</f>
        <v>0</v>
      </c>
      <c r="Y41" s="200">
        <f>'Emission Factor References'!$D$17*Y34/1000</f>
        <v>0</v>
      </c>
      <c r="Z41" s="200">
        <f>'Emission Factor References'!$D$17*Z34/1000</f>
        <v>0</v>
      </c>
      <c r="AA41" s="200">
        <f>'Emission Factor References'!$D$17*AA34/1000</f>
        <v>0</v>
      </c>
      <c r="AB41" s="201" t="str">
        <f>ROUND('Emission Factor References'!D17,2)&amp;" "&amp;'Emission Factor References'!E17</f>
        <v>172.03 kg CH4/compressor</v>
      </c>
      <c r="AC41" s="156" t="s">
        <v>111</v>
      </c>
      <c r="AG41" s="194">
        <f t="shared" ref="AG41:AG43" si="4">SUM(B41:AA41)</f>
        <v>0</v>
      </c>
    </row>
    <row r="42" spans="1:36" x14ac:dyDescent="0.2">
      <c r="A42" s="70" t="s">
        <v>112</v>
      </c>
      <c r="B42" s="200">
        <f>'Emission Factor References'!$D$18*B35/1000</f>
        <v>0</v>
      </c>
      <c r="C42" s="200">
        <f>'Emission Factor References'!$D$18*C35/1000</f>
        <v>0</v>
      </c>
      <c r="D42" s="200">
        <f>'Emission Factor References'!$D$18*D35/1000</f>
        <v>0</v>
      </c>
      <c r="E42" s="200">
        <f>'Emission Factor References'!$D$18*E35/1000</f>
        <v>0</v>
      </c>
      <c r="F42" s="200">
        <f>'Emission Factor References'!$D$18*F35/1000</f>
        <v>0</v>
      </c>
      <c r="G42" s="200">
        <f>'Emission Factor References'!$D$18*G35/1000</f>
        <v>0</v>
      </c>
      <c r="H42" s="200">
        <f>'Emission Factor References'!$D$18*H35/1000</f>
        <v>0</v>
      </c>
      <c r="I42" s="200">
        <f>'Emission Factor References'!$D$18*I35/1000</f>
        <v>0</v>
      </c>
      <c r="J42" s="200">
        <f>'Emission Factor References'!$D$18*J35/1000</f>
        <v>0</v>
      </c>
      <c r="K42" s="200">
        <f>'Emission Factor References'!$D$18*K35/1000</f>
        <v>0</v>
      </c>
      <c r="L42" s="200">
        <f>'Emission Factor References'!$D$18*L35/1000</f>
        <v>0</v>
      </c>
      <c r="M42" s="200">
        <f>'Emission Factor References'!$D$18*M35/1000</f>
        <v>0</v>
      </c>
      <c r="N42" s="200">
        <f>'Emission Factor References'!$D$18*N35/1000</f>
        <v>0</v>
      </c>
      <c r="O42" s="200">
        <f>'Emission Factor References'!$D$18*O35/1000</f>
        <v>0</v>
      </c>
      <c r="P42" s="200">
        <f>'Emission Factor References'!$D$18*P35/1000</f>
        <v>0</v>
      </c>
      <c r="Q42" s="200">
        <f>'Emission Factor References'!$D$18*Q35/1000</f>
        <v>0</v>
      </c>
      <c r="R42" s="200">
        <f>'Emission Factor References'!$D$18*R35/1000</f>
        <v>0</v>
      </c>
      <c r="S42" s="200">
        <f>'Emission Factor References'!$D$18*S35/1000</f>
        <v>0</v>
      </c>
      <c r="T42" s="200">
        <f>'Emission Factor References'!$D$18*T35/1000</f>
        <v>0</v>
      </c>
      <c r="U42" s="200">
        <f>'Emission Factor References'!$D$18*U35/1000</f>
        <v>0</v>
      </c>
      <c r="V42" s="200">
        <f>'Emission Factor References'!$D$18*V35/1000</f>
        <v>0</v>
      </c>
      <c r="W42" s="200">
        <f>'Emission Factor References'!$D$18*W35/1000</f>
        <v>0</v>
      </c>
      <c r="X42" s="200">
        <f>'Emission Factor References'!$D$18*X35/1000</f>
        <v>0</v>
      </c>
      <c r="Y42" s="200">
        <f>'Emission Factor References'!$D$18*Y35/1000</f>
        <v>0</v>
      </c>
      <c r="Z42" s="200">
        <f>'Emission Factor References'!$D$18*Z35/1000</f>
        <v>0</v>
      </c>
      <c r="AA42" s="200">
        <f>'Emission Factor References'!$D$18*AA35/1000</f>
        <v>0</v>
      </c>
      <c r="AB42" s="201" t="str">
        <f>ROUND('Emission Factor References'!D18,2)&amp;" "&amp;'Emission Factor References'!E18</f>
        <v>0.69 kg CH4/PRV</v>
      </c>
      <c r="AC42" s="156" t="s">
        <v>113</v>
      </c>
      <c r="AG42" s="194">
        <f t="shared" si="4"/>
        <v>0</v>
      </c>
    </row>
    <row r="43" spans="1:36" ht="13.5" thickBot="1" x14ac:dyDescent="0.25">
      <c r="A43" s="202" t="s">
        <v>114</v>
      </c>
      <c r="B43" s="203">
        <f t="shared" ref="B43:AA43" si="5">SUM(B41:B42)</f>
        <v>0</v>
      </c>
      <c r="C43" s="203">
        <f t="shared" si="5"/>
        <v>0</v>
      </c>
      <c r="D43" s="203">
        <f t="shared" si="5"/>
        <v>0</v>
      </c>
      <c r="E43" s="203">
        <f t="shared" si="5"/>
        <v>0</v>
      </c>
      <c r="F43" s="203">
        <f t="shared" si="5"/>
        <v>0</v>
      </c>
      <c r="G43" s="203">
        <f t="shared" si="5"/>
        <v>0</v>
      </c>
      <c r="H43" s="203">
        <f t="shared" si="5"/>
        <v>0</v>
      </c>
      <c r="I43" s="203">
        <f t="shared" ref="I43:Z43" si="6">SUM(I41:I42)</f>
        <v>0</v>
      </c>
      <c r="J43" s="203">
        <f t="shared" si="6"/>
        <v>0</v>
      </c>
      <c r="K43" s="203">
        <f t="shared" si="6"/>
        <v>0</v>
      </c>
      <c r="L43" s="203">
        <f t="shared" si="6"/>
        <v>0</v>
      </c>
      <c r="M43" s="203">
        <f t="shared" si="6"/>
        <v>0</v>
      </c>
      <c r="N43" s="203">
        <f t="shared" si="6"/>
        <v>0</v>
      </c>
      <c r="O43" s="203">
        <f t="shared" si="6"/>
        <v>0</v>
      </c>
      <c r="P43" s="203">
        <f t="shared" si="6"/>
        <v>0</v>
      </c>
      <c r="Q43" s="203">
        <f t="shared" si="6"/>
        <v>0</v>
      </c>
      <c r="R43" s="203">
        <f t="shared" si="6"/>
        <v>0</v>
      </c>
      <c r="S43" s="203">
        <f t="shared" si="6"/>
        <v>0</v>
      </c>
      <c r="T43" s="203">
        <f t="shared" si="6"/>
        <v>0</v>
      </c>
      <c r="U43" s="203">
        <f t="shared" si="6"/>
        <v>0</v>
      </c>
      <c r="V43" s="203">
        <f t="shared" si="6"/>
        <v>0</v>
      </c>
      <c r="W43" s="203">
        <f t="shared" si="6"/>
        <v>0</v>
      </c>
      <c r="X43" s="203">
        <f t="shared" si="6"/>
        <v>0</v>
      </c>
      <c r="Y43" s="203">
        <f t="shared" si="6"/>
        <v>0</v>
      </c>
      <c r="Z43" s="203">
        <f t="shared" si="6"/>
        <v>0</v>
      </c>
      <c r="AA43" s="203">
        <f t="shared" si="5"/>
        <v>0</v>
      </c>
      <c r="AB43" s="204"/>
      <c r="AC43" s="205"/>
      <c r="AG43" s="206">
        <f t="shared" si="4"/>
        <v>0</v>
      </c>
    </row>
    <row r="44" spans="1:36" ht="21.75" thickTop="1" thickBot="1" x14ac:dyDescent="0.35">
      <c r="A44" s="311" t="s">
        <v>115</v>
      </c>
      <c r="B44" s="312"/>
      <c r="C44" s="312"/>
      <c r="D44" s="312"/>
      <c r="E44" s="312"/>
      <c r="F44" s="312"/>
      <c r="G44" s="312"/>
      <c r="H44" s="312"/>
      <c r="I44" s="312"/>
      <c r="J44" s="312"/>
      <c r="K44" s="312"/>
      <c r="L44" s="312"/>
      <c r="M44" s="312"/>
      <c r="N44" s="312"/>
      <c r="O44" s="312"/>
      <c r="P44" s="312"/>
      <c r="Q44" s="312"/>
      <c r="R44" s="312"/>
      <c r="S44" s="312"/>
      <c r="T44" s="312"/>
      <c r="U44" s="312"/>
      <c r="V44" s="312"/>
      <c r="W44" s="312"/>
      <c r="X44" s="312"/>
      <c r="Y44" s="312"/>
      <c r="Z44" s="312"/>
      <c r="AA44" s="313"/>
    </row>
    <row r="45" spans="1:36" ht="42" customHeight="1" thickTop="1" x14ac:dyDescent="0.25">
      <c r="A45" s="207" t="s">
        <v>116</v>
      </c>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212"/>
      <c r="AG45" s="193" t="s">
        <v>168</v>
      </c>
    </row>
    <row r="46" spans="1:36" ht="31.5" customHeight="1" x14ac:dyDescent="0.2">
      <c r="B46" s="176" t="str">
        <f t="shared" ref="B46:AA46" si="7">+B$5</f>
        <v>"Non-GHGRP Facility Name"</v>
      </c>
      <c r="C46" s="176" t="str">
        <f t="shared" si="7"/>
        <v>"Non-GHGRP Facility Name"</v>
      </c>
      <c r="D46" s="176" t="str">
        <f t="shared" si="7"/>
        <v>"Non-GHGRP Facility Name"</v>
      </c>
      <c r="E46" s="176" t="str">
        <f t="shared" si="7"/>
        <v>"Non-GHGRP Facility Name"</v>
      </c>
      <c r="F46" s="176" t="str">
        <f t="shared" si="7"/>
        <v>"Non-GHGRP Facility Name"</v>
      </c>
      <c r="G46" s="176" t="str">
        <f t="shared" si="7"/>
        <v>"Non-GHGRP Facility Name"</v>
      </c>
      <c r="H46" s="176" t="str">
        <f t="shared" si="7"/>
        <v>"Non-GHGRP Facility Name"</v>
      </c>
      <c r="I46" s="176" t="str">
        <f t="shared" si="7"/>
        <v>"Non-GHGRP Facility Name"</v>
      </c>
      <c r="J46" s="176" t="str">
        <f t="shared" si="7"/>
        <v>"Non-GHGRP Facility Name"</v>
      </c>
      <c r="K46" s="176" t="str">
        <f t="shared" si="7"/>
        <v>"Non-GHGRP Facility Name"</v>
      </c>
      <c r="L46" s="176" t="str">
        <f t="shared" si="7"/>
        <v>"Non-GHGRP Facility Name"</v>
      </c>
      <c r="M46" s="176" t="str">
        <f t="shared" si="7"/>
        <v>"Non-GHGRP Facility Name"</v>
      </c>
      <c r="N46" s="176" t="str">
        <f t="shared" si="7"/>
        <v>"Non-GHGRP Facility Name"</v>
      </c>
      <c r="O46" s="176" t="str">
        <f t="shared" si="7"/>
        <v>"Non-GHGRP Facility Name"</v>
      </c>
      <c r="P46" s="176" t="str">
        <f t="shared" si="7"/>
        <v>"Non-GHGRP Facility Name"</v>
      </c>
      <c r="Q46" s="176" t="str">
        <f t="shared" si="7"/>
        <v>"Non-GHGRP Facility Name"</v>
      </c>
      <c r="R46" s="176" t="str">
        <f t="shared" si="7"/>
        <v>"Non-GHGRP Facility Name"</v>
      </c>
      <c r="S46" s="176" t="str">
        <f t="shared" si="7"/>
        <v>"Non-GHGRP Facility Name"</v>
      </c>
      <c r="T46" s="176" t="str">
        <f t="shared" si="7"/>
        <v>"Non-GHGRP Facility Name"</v>
      </c>
      <c r="U46" s="176" t="str">
        <f t="shared" si="7"/>
        <v>"Non-GHGRP Facility Name"</v>
      </c>
      <c r="V46" s="176" t="str">
        <f t="shared" si="7"/>
        <v>"Non-GHGRP Facility Name"</v>
      </c>
      <c r="W46" s="176" t="str">
        <f t="shared" si="7"/>
        <v>"Non-GHGRP Facility Name"</v>
      </c>
      <c r="X46" s="176" t="str">
        <f t="shared" si="7"/>
        <v>"Non-GHGRP Facility Name"</v>
      </c>
      <c r="Y46" s="176" t="str">
        <f t="shared" si="7"/>
        <v>"Non-GHGRP Facility Name"</v>
      </c>
      <c r="Z46" s="176" t="str">
        <f t="shared" si="7"/>
        <v>"Non-GHGRP Facility Name"</v>
      </c>
      <c r="AA46" s="177" t="str">
        <f t="shared" si="7"/>
        <v>"Non-GHGRP Facility Name"</v>
      </c>
      <c r="AB46" s="189"/>
      <c r="AG46" s="194"/>
    </row>
    <row r="47" spans="1:36" ht="27.75" customHeight="1" thickBot="1" x14ac:dyDescent="0.25">
      <c r="A47" s="202" t="s">
        <v>169</v>
      </c>
      <c r="B47" s="203">
        <f t="shared" ref="B47:AA47" si="8">B43+B28</f>
        <v>0</v>
      </c>
      <c r="C47" s="203">
        <f t="shared" si="8"/>
        <v>0</v>
      </c>
      <c r="D47" s="203">
        <f t="shared" si="8"/>
        <v>0</v>
      </c>
      <c r="E47" s="203">
        <f t="shared" si="8"/>
        <v>0</v>
      </c>
      <c r="F47" s="203">
        <f t="shared" si="8"/>
        <v>0</v>
      </c>
      <c r="G47" s="203">
        <f t="shared" si="8"/>
        <v>0</v>
      </c>
      <c r="H47" s="203">
        <f t="shared" si="8"/>
        <v>0</v>
      </c>
      <c r="I47" s="203">
        <f t="shared" ref="I47:Z47" si="9">I43+I28</f>
        <v>0</v>
      </c>
      <c r="J47" s="203">
        <f t="shared" si="9"/>
        <v>0</v>
      </c>
      <c r="K47" s="203">
        <f t="shared" si="9"/>
        <v>0</v>
      </c>
      <c r="L47" s="203">
        <f t="shared" si="9"/>
        <v>0</v>
      </c>
      <c r="M47" s="203">
        <f t="shared" si="9"/>
        <v>0</v>
      </c>
      <c r="N47" s="203">
        <f t="shared" si="9"/>
        <v>0</v>
      </c>
      <c r="O47" s="203">
        <f t="shared" si="9"/>
        <v>0</v>
      </c>
      <c r="P47" s="203">
        <f t="shared" si="9"/>
        <v>0</v>
      </c>
      <c r="Q47" s="203">
        <f t="shared" si="9"/>
        <v>0</v>
      </c>
      <c r="R47" s="203">
        <f t="shared" si="9"/>
        <v>0</v>
      </c>
      <c r="S47" s="203">
        <f t="shared" si="9"/>
        <v>0</v>
      </c>
      <c r="T47" s="203">
        <f t="shared" si="9"/>
        <v>0</v>
      </c>
      <c r="U47" s="203">
        <f t="shared" si="9"/>
        <v>0</v>
      </c>
      <c r="V47" s="203">
        <f t="shared" si="9"/>
        <v>0</v>
      </c>
      <c r="W47" s="203">
        <f t="shared" si="9"/>
        <v>0</v>
      </c>
      <c r="X47" s="203">
        <f t="shared" si="9"/>
        <v>0</v>
      </c>
      <c r="Y47" s="203">
        <f t="shared" si="9"/>
        <v>0</v>
      </c>
      <c r="Z47" s="203">
        <f t="shared" si="9"/>
        <v>0</v>
      </c>
      <c r="AA47" s="233">
        <f t="shared" si="8"/>
        <v>0</v>
      </c>
      <c r="AB47" s="189"/>
      <c r="AG47" s="206">
        <f>SUM(B47:AA47)</f>
        <v>0</v>
      </c>
    </row>
    <row r="48" spans="1:36" s="10" customFormat="1" ht="28.15" customHeight="1" thickTop="1" thickBot="1" x14ac:dyDescent="0.3">
      <c r="A48"/>
      <c r="B48"/>
      <c r="C48"/>
      <c r="D48"/>
      <c r="E48"/>
      <c r="F48"/>
      <c r="G48"/>
      <c r="H48"/>
      <c r="I48"/>
      <c r="J48"/>
      <c r="K48"/>
      <c r="L48"/>
      <c r="M48"/>
      <c r="N48"/>
      <c r="O48"/>
      <c r="P48"/>
      <c r="Q48"/>
      <c r="R48"/>
      <c r="S48"/>
      <c r="T48"/>
      <c r="U48"/>
      <c r="V48"/>
      <c r="W48"/>
      <c r="X48"/>
      <c r="Y48"/>
      <c r="Z48"/>
      <c r="AA48"/>
      <c r="AB48" s="3"/>
      <c r="AC48" s="1"/>
      <c r="AH48" s="3"/>
      <c r="AI48" s="3"/>
      <c r="AJ48" s="3"/>
    </row>
    <row r="49" spans="1:37" s="10" customFormat="1" ht="28.15" customHeight="1" thickTop="1" thickBot="1" x14ac:dyDescent="0.3">
      <c r="A49" s="290" t="s">
        <v>119</v>
      </c>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2"/>
      <c r="AB49" s="234"/>
      <c r="AC49" s="1"/>
      <c r="AH49" s="3"/>
      <c r="AI49" s="3"/>
      <c r="AJ49" s="3"/>
    </row>
    <row r="50" spans="1:37" ht="52.5" thickTop="1" x14ac:dyDescent="0.25">
      <c r="A50" s="207" t="s">
        <v>120</v>
      </c>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212"/>
      <c r="AG50" s="193" t="s">
        <v>170</v>
      </c>
    </row>
    <row r="51" spans="1:37" x14ac:dyDescent="0.2">
      <c r="A51" s="198"/>
      <c r="B51" s="176" t="str">
        <f t="shared" ref="B51:AA51" si="10">+B$5</f>
        <v>"Non-GHGRP Facility Name"</v>
      </c>
      <c r="C51" s="176" t="str">
        <f t="shared" si="10"/>
        <v>"Non-GHGRP Facility Name"</v>
      </c>
      <c r="D51" s="176" t="str">
        <f t="shared" si="10"/>
        <v>"Non-GHGRP Facility Name"</v>
      </c>
      <c r="E51" s="176" t="str">
        <f t="shared" si="10"/>
        <v>"Non-GHGRP Facility Name"</v>
      </c>
      <c r="F51" s="176" t="str">
        <f t="shared" si="10"/>
        <v>"Non-GHGRP Facility Name"</v>
      </c>
      <c r="G51" s="176" t="str">
        <f t="shared" si="10"/>
        <v>"Non-GHGRP Facility Name"</v>
      </c>
      <c r="H51" s="176" t="str">
        <f t="shared" si="10"/>
        <v>"Non-GHGRP Facility Name"</v>
      </c>
      <c r="I51" s="176" t="str">
        <f t="shared" si="10"/>
        <v>"Non-GHGRP Facility Name"</v>
      </c>
      <c r="J51" s="176" t="str">
        <f t="shared" si="10"/>
        <v>"Non-GHGRP Facility Name"</v>
      </c>
      <c r="K51" s="176" t="str">
        <f t="shared" si="10"/>
        <v>"Non-GHGRP Facility Name"</v>
      </c>
      <c r="L51" s="176" t="str">
        <f t="shared" si="10"/>
        <v>"Non-GHGRP Facility Name"</v>
      </c>
      <c r="M51" s="176" t="str">
        <f t="shared" si="10"/>
        <v>"Non-GHGRP Facility Name"</v>
      </c>
      <c r="N51" s="176" t="str">
        <f t="shared" si="10"/>
        <v>"Non-GHGRP Facility Name"</v>
      </c>
      <c r="O51" s="176" t="str">
        <f t="shared" si="10"/>
        <v>"Non-GHGRP Facility Name"</v>
      </c>
      <c r="P51" s="176" t="str">
        <f t="shared" si="10"/>
        <v>"Non-GHGRP Facility Name"</v>
      </c>
      <c r="Q51" s="176" t="str">
        <f t="shared" si="10"/>
        <v>"Non-GHGRP Facility Name"</v>
      </c>
      <c r="R51" s="176" t="str">
        <f t="shared" si="10"/>
        <v>"Non-GHGRP Facility Name"</v>
      </c>
      <c r="S51" s="176" t="str">
        <f t="shared" si="10"/>
        <v>"Non-GHGRP Facility Name"</v>
      </c>
      <c r="T51" s="176" t="str">
        <f t="shared" si="10"/>
        <v>"Non-GHGRP Facility Name"</v>
      </c>
      <c r="U51" s="176" t="str">
        <f t="shared" si="10"/>
        <v>"Non-GHGRP Facility Name"</v>
      </c>
      <c r="V51" s="176" t="str">
        <f t="shared" si="10"/>
        <v>"Non-GHGRP Facility Name"</v>
      </c>
      <c r="W51" s="176" t="str">
        <f t="shared" si="10"/>
        <v>"Non-GHGRP Facility Name"</v>
      </c>
      <c r="X51" s="176" t="str">
        <f t="shared" si="10"/>
        <v>"Non-GHGRP Facility Name"</v>
      </c>
      <c r="Y51" s="176" t="str">
        <f t="shared" si="10"/>
        <v>"Non-GHGRP Facility Name"</v>
      </c>
      <c r="Z51" s="176" t="str">
        <f t="shared" si="10"/>
        <v>"Non-GHGRP Facility Name"</v>
      </c>
      <c r="AA51" s="176" t="str">
        <f t="shared" si="10"/>
        <v>"Non-GHGRP Facility Name"</v>
      </c>
      <c r="AB51" s="213" t="s">
        <v>68</v>
      </c>
      <c r="AG51" s="194"/>
    </row>
    <row r="52" spans="1:37" ht="38.25" x14ac:dyDescent="0.2">
      <c r="A52" s="70" t="s">
        <v>122</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63" t="s">
        <v>171</v>
      </c>
      <c r="AG52" s="194">
        <f>SUM(B52:AA52)</f>
        <v>0</v>
      </c>
    </row>
    <row r="53" spans="1:37" ht="38.25" x14ac:dyDescent="0.2">
      <c r="A53" s="70" t="s">
        <v>124</v>
      </c>
      <c r="B53" s="111">
        <v>1.2350000000000001</v>
      </c>
      <c r="C53" s="111">
        <v>1.2350000000000001</v>
      </c>
      <c r="D53" s="111">
        <v>1.2350000000000001</v>
      </c>
      <c r="E53" s="111">
        <v>1.2350000000000001</v>
      </c>
      <c r="F53" s="111">
        <v>1.2350000000000001</v>
      </c>
      <c r="G53" s="111">
        <v>1.2350000000000001</v>
      </c>
      <c r="H53" s="111">
        <v>1.2350000000000001</v>
      </c>
      <c r="I53" s="111">
        <v>1.2350000000000001</v>
      </c>
      <c r="J53" s="111">
        <v>1.2350000000000001</v>
      </c>
      <c r="K53" s="111">
        <v>1.2350000000000001</v>
      </c>
      <c r="L53" s="111">
        <v>1.2350000000000001</v>
      </c>
      <c r="M53" s="111">
        <v>1.2350000000000001</v>
      </c>
      <c r="N53" s="111">
        <v>1.2350000000000001</v>
      </c>
      <c r="O53" s="111">
        <v>1.2350000000000001</v>
      </c>
      <c r="P53" s="111">
        <v>1.2350000000000001</v>
      </c>
      <c r="Q53" s="111">
        <v>1.2350000000000001</v>
      </c>
      <c r="R53" s="111">
        <v>1.2350000000000001</v>
      </c>
      <c r="S53" s="111">
        <v>1.2350000000000001</v>
      </c>
      <c r="T53" s="111">
        <v>1.2350000000000001</v>
      </c>
      <c r="U53" s="111">
        <v>1.2350000000000001</v>
      </c>
      <c r="V53" s="111">
        <v>1.2350000000000001</v>
      </c>
      <c r="W53" s="111">
        <v>1.2350000000000001</v>
      </c>
      <c r="X53" s="111">
        <v>1.2350000000000001</v>
      </c>
      <c r="Y53" s="111">
        <v>1.2350000000000001</v>
      </c>
      <c r="Z53" s="111">
        <v>1.2350000000000001</v>
      </c>
      <c r="AA53" s="111">
        <v>1.2350000000000001</v>
      </c>
      <c r="AB53" s="63" t="s">
        <v>125</v>
      </c>
      <c r="AC53" s="214"/>
      <c r="AG53" s="215"/>
    </row>
    <row r="54" spans="1:37" ht="25.5" x14ac:dyDescent="0.2">
      <c r="A54" s="70" t="s">
        <v>126</v>
      </c>
      <c r="B54" s="200">
        <f>B52*B53</f>
        <v>0</v>
      </c>
      <c r="C54" s="200">
        <f t="shared" ref="C54:AA54" si="11">C52*C53</f>
        <v>0</v>
      </c>
      <c r="D54" s="200">
        <f t="shared" si="11"/>
        <v>0</v>
      </c>
      <c r="E54" s="200">
        <f t="shared" si="11"/>
        <v>0</v>
      </c>
      <c r="F54" s="200">
        <f t="shared" si="11"/>
        <v>0</v>
      </c>
      <c r="G54" s="200">
        <f t="shared" si="11"/>
        <v>0</v>
      </c>
      <c r="H54" s="200">
        <f t="shared" si="11"/>
        <v>0</v>
      </c>
      <c r="I54" s="200">
        <f t="shared" ref="I54:Z54" si="12">I52*I53</f>
        <v>0</v>
      </c>
      <c r="J54" s="200">
        <f t="shared" si="12"/>
        <v>0</v>
      </c>
      <c r="K54" s="200">
        <f t="shared" si="12"/>
        <v>0</v>
      </c>
      <c r="L54" s="200">
        <f t="shared" si="12"/>
        <v>0</v>
      </c>
      <c r="M54" s="200">
        <f t="shared" si="12"/>
        <v>0</v>
      </c>
      <c r="N54" s="200">
        <f t="shared" si="12"/>
        <v>0</v>
      </c>
      <c r="O54" s="200">
        <f t="shared" si="12"/>
        <v>0</v>
      </c>
      <c r="P54" s="200">
        <f t="shared" si="12"/>
        <v>0</v>
      </c>
      <c r="Q54" s="200">
        <f t="shared" si="12"/>
        <v>0</v>
      </c>
      <c r="R54" s="200">
        <f t="shared" si="12"/>
        <v>0</v>
      </c>
      <c r="S54" s="200">
        <f t="shared" si="12"/>
        <v>0</v>
      </c>
      <c r="T54" s="200">
        <f t="shared" si="12"/>
        <v>0</v>
      </c>
      <c r="U54" s="200">
        <f t="shared" si="12"/>
        <v>0</v>
      </c>
      <c r="V54" s="200">
        <f t="shared" si="12"/>
        <v>0</v>
      </c>
      <c r="W54" s="200">
        <f t="shared" si="12"/>
        <v>0</v>
      </c>
      <c r="X54" s="200">
        <f t="shared" si="12"/>
        <v>0</v>
      </c>
      <c r="Y54" s="200">
        <f t="shared" si="12"/>
        <v>0</v>
      </c>
      <c r="Z54" s="200">
        <f t="shared" si="12"/>
        <v>0</v>
      </c>
      <c r="AA54" s="200">
        <f t="shared" si="11"/>
        <v>0</v>
      </c>
      <c r="AB54" s="63" t="s">
        <v>172</v>
      </c>
      <c r="AG54" s="215"/>
    </row>
    <row r="55" spans="1:37" ht="38.25" x14ac:dyDescent="0.2">
      <c r="A55" s="70" t="s">
        <v>128</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63" t="s">
        <v>173</v>
      </c>
      <c r="AG55" s="194">
        <f>SUM(B55:AA55)</f>
        <v>0</v>
      </c>
    </row>
    <row r="56" spans="1:37" ht="38.25" x14ac:dyDescent="0.2">
      <c r="A56" s="70" t="s">
        <v>130</v>
      </c>
      <c r="B56" s="112">
        <v>5.8</v>
      </c>
      <c r="C56" s="112">
        <v>5.8</v>
      </c>
      <c r="D56" s="112">
        <v>5.8</v>
      </c>
      <c r="E56" s="112">
        <v>5.8</v>
      </c>
      <c r="F56" s="112">
        <v>5.8</v>
      </c>
      <c r="G56" s="112">
        <v>5.8</v>
      </c>
      <c r="H56" s="112">
        <v>5.8</v>
      </c>
      <c r="I56" s="112">
        <v>5.8</v>
      </c>
      <c r="J56" s="112">
        <v>5.8</v>
      </c>
      <c r="K56" s="112">
        <v>5.8</v>
      </c>
      <c r="L56" s="112">
        <v>5.8</v>
      </c>
      <c r="M56" s="112">
        <v>5.8</v>
      </c>
      <c r="N56" s="112">
        <v>5.8</v>
      </c>
      <c r="O56" s="112">
        <v>5.8</v>
      </c>
      <c r="P56" s="112">
        <v>5.8</v>
      </c>
      <c r="Q56" s="112">
        <v>5.8</v>
      </c>
      <c r="R56" s="112">
        <v>5.8</v>
      </c>
      <c r="S56" s="112">
        <v>5.8</v>
      </c>
      <c r="T56" s="112">
        <v>5.8</v>
      </c>
      <c r="U56" s="112">
        <v>5.8</v>
      </c>
      <c r="V56" s="112">
        <v>5.8</v>
      </c>
      <c r="W56" s="112">
        <v>5.8</v>
      </c>
      <c r="X56" s="112">
        <v>5.8</v>
      </c>
      <c r="Y56" s="112">
        <v>5.8</v>
      </c>
      <c r="Z56" s="112">
        <v>5.8</v>
      </c>
      <c r="AA56" s="112">
        <v>5.8</v>
      </c>
      <c r="AB56" s="63" t="s">
        <v>131</v>
      </c>
      <c r="AC56" s="214"/>
      <c r="AG56" s="215"/>
    </row>
    <row r="57" spans="1:37" ht="25.5" x14ac:dyDescent="0.2">
      <c r="A57" s="70" t="s">
        <v>132</v>
      </c>
      <c r="B57" s="200">
        <f>B55*B56</f>
        <v>0</v>
      </c>
      <c r="C57" s="200">
        <f t="shared" ref="C57:AA57" si="13">C55*C56</f>
        <v>0</v>
      </c>
      <c r="D57" s="200">
        <f t="shared" si="13"/>
        <v>0</v>
      </c>
      <c r="E57" s="200">
        <f t="shared" si="13"/>
        <v>0</v>
      </c>
      <c r="F57" s="200">
        <f t="shared" si="13"/>
        <v>0</v>
      </c>
      <c r="G57" s="200">
        <f t="shared" si="13"/>
        <v>0</v>
      </c>
      <c r="H57" s="200">
        <f t="shared" si="13"/>
        <v>0</v>
      </c>
      <c r="I57" s="200">
        <f t="shared" ref="I57:Z57" si="14">I55*I56</f>
        <v>0</v>
      </c>
      <c r="J57" s="200">
        <f t="shared" si="14"/>
        <v>0</v>
      </c>
      <c r="K57" s="200">
        <f t="shared" si="14"/>
        <v>0</v>
      </c>
      <c r="L57" s="200">
        <f t="shared" si="14"/>
        <v>0</v>
      </c>
      <c r="M57" s="200">
        <f t="shared" si="14"/>
        <v>0</v>
      </c>
      <c r="N57" s="200">
        <f t="shared" si="14"/>
        <v>0</v>
      </c>
      <c r="O57" s="200">
        <f t="shared" si="14"/>
        <v>0</v>
      </c>
      <c r="P57" s="200">
        <f t="shared" si="14"/>
        <v>0</v>
      </c>
      <c r="Q57" s="200">
        <f t="shared" si="14"/>
        <v>0</v>
      </c>
      <c r="R57" s="200">
        <f t="shared" si="14"/>
        <v>0</v>
      </c>
      <c r="S57" s="200">
        <f t="shared" si="14"/>
        <v>0</v>
      </c>
      <c r="T57" s="200">
        <f t="shared" si="14"/>
        <v>0</v>
      </c>
      <c r="U57" s="200">
        <f t="shared" si="14"/>
        <v>0</v>
      </c>
      <c r="V57" s="200">
        <f t="shared" si="14"/>
        <v>0</v>
      </c>
      <c r="W57" s="200">
        <f t="shared" si="14"/>
        <v>0</v>
      </c>
      <c r="X57" s="200">
        <f t="shared" si="14"/>
        <v>0</v>
      </c>
      <c r="Y57" s="200">
        <f t="shared" si="14"/>
        <v>0</v>
      </c>
      <c r="Z57" s="200">
        <f t="shared" si="14"/>
        <v>0</v>
      </c>
      <c r="AA57" s="200">
        <f t="shared" si="13"/>
        <v>0</v>
      </c>
      <c r="AB57" s="63" t="s">
        <v>174</v>
      </c>
      <c r="AG57" s="194">
        <f>SUM(B57:AA57)</f>
        <v>0</v>
      </c>
    </row>
    <row r="58" spans="1:37" ht="51" x14ac:dyDescent="0.2">
      <c r="A58" s="70" t="s">
        <v>134</v>
      </c>
      <c r="B58" s="216" t="str">
        <f>IFERROR(B54/(B54+B57),"Needs Data")</f>
        <v>Needs Data</v>
      </c>
      <c r="C58" s="216" t="str">
        <f t="shared" ref="C58:AA58" si="15">IFERROR(C54/(C54+C57),"Needs Data")</f>
        <v>Needs Data</v>
      </c>
      <c r="D58" s="216" t="str">
        <f t="shared" si="15"/>
        <v>Needs Data</v>
      </c>
      <c r="E58" s="216" t="str">
        <f t="shared" si="15"/>
        <v>Needs Data</v>
      </c>
      <c r="F58" s="216" t="str">
        <f t="shared" si="15"/>
        <v>Needs Data</v>
      </c>
      <c r="G58" s="216" t="str">
        <f t="shared" si="15"/>
        <v>Needs Data</v>
      </c>
      <c r="H58" s="216" t="str">
        <f t="shared" si="15"/>
        <v>Needs Data</v>
      </c>
      <c r="I58" s="216" t="str">
        <f t="shared" ref="I58:Z58" si="16">IFERROR(I54/(I54+I57),"Needs Data")</f>
        <v>Needs Data</v>
      </c>
      <c r="J58" s="216" t="str">
        <f t="shared" si="16"/>
        <v>Needs Data</v>
      </c>
      <c r="K58" s="216" t="str">
        <f t="shared" si="16"/>
        <v>Needs Data</v>
      </c>
      <c r="L58" s="216" t="str">
        <f t="shared" si="16"/>
        <v>Needs Data</v>
      </c>
      <c r="M58" s="216" t="str">
        <f t="shared" si="16"/>
        <v>Needs Data</v>
      </c>
      <c r="N58" s="216" t="str">
        <f t="shared" si="16"/>
        <v>Needs Data</v>
      </c>
      <c r="O58" s="216" t="str">
        <f t="shared" si="16"/>
        <v>Needs Data</v>
      </c>
      <c r="P58" s="216" t="str">
        <f t="shared" si="16"/>
        <v>Needs Data</v>
      </c>
      <c r="Q58" s="216" t="str">
        <f t="shared" si="16"/>
        <v>Needs Data</v>
      </c>
      <c r="R58" s="216" t="str">
        <f t="shared" si="16"/>
        <v>Needs Data</v>
      </c>
      <c r="S58" s="216" t="str">
        <f t="shared" si="16"/>
        <v>Needs Data</v>
      </c>
      <c r="T58" s="216" t="str">
        <f t="shared" si="16"/>
        <v>Needs Data</v>
      </c>
      <c r="U58" s="216" t="str">
        <f t="shared" si="16"/>
        <v>Needs Data</v>
      </c>
      <c r="V58" s="216" t="str">
        <f t="shared" si="16"/>
        <v>Needs Data</v>
      </c>
      <c r="W58" s="216" t="str">
        <f t="shared" si="16"/>
        <v>Needs Data</v>
      </c>
      <c r="X58" s="216" t="str">
        <f t="shared" si="16"/>
        <v>Needs Data</v>
      </c>
      <c r="Y58" s="216" t="str">
        <f t="shared" si="16"/>
        <v>Needs Data</v>
      </c>
      <c r="Z58" s="216" t="str">
        <f t="shared" si="16"/>
        <v>Needs Data</v>
      </c>
      <c r="AA58" s="216" t="str">
        <f t="shared" si="15"/>
        <v>Needs Data</v>
      </c>
      <c r="AB58" s="63" t="s">
        <v>175</v>
      </c>
      <c r="AG58" s="215"/>
    </row>
    <row r="59" spans="1:37" ht="38.25" x14ac:dyDescent="0.2">
      <c r="A59" s="70" t="s">
        <v>136</v>
      </c>
      <c r="B59" s="217" t="str">
        <f>IFERROR(B58*B47,"Needs Data")</f>
        <v>Needs Data</v>
      </c>
      <c r="C59" s="217" t="str">
        <f t="shared" ref="C59:AA59" si="17">IFERROR(C58*C47,"Needs Data")</f>
        <v>Needs Data</v>
      </c>
      <c r="D59" s="217" t="str">
        <f t="shared" si="17"/>
        <v>Needs Data</v>
      </c>
      <c r="E59" s="217" t="str">
        <f t="shared" si="17"/>
        <v>Needs Data</v>
      </c>
      <c r="F59" s="217" t="str">
        <f t="shared" si="17"/>
        <v>Needs Data</v>
      </c>
      <c r="G59" s="217" t="str">
        <f t="shared" si="17"/>
        <v>Needs Data</v>
      </c>
      <c r="H59" s="217" t="str">
        <f t="shared" si="17"/>
        <v>Needs Data</v>
      </c>
      <c r="I59" s="217" t="str">
        <f t="shared" ref="I59:Z59" si="18">IFERROR(I58*I47,"Needs Data")</f>
        <v>Needs Data</v>
      </c>
      <c r="J59" s="217" t="str">
        <f t="shared" si="18"/>
        <v>Needs Data</v>
      </c>
      <c r="K59" s="217" t="str">
        <f t="shared" si="18"/>
        <v>Needs Data</v>
      </c>
      <c r="L59" s="217" t="str">
        <f t="shared" si="18"/>
        <v>Needs Data</v>
      </c>
      <c r="M59" s="217" t="str">
        <f t="shared" si="18"/>
        <v>Needs Data</v>
      </c>
      <c r="N59" s="217" t="str">
        <f t="shared" si="18"/>
        <v>Needs Data</v>
      </c>
      <c r="O59" s="217" t="str">
        <f t="shared" si="18"/>
        <v>Needs Data</v>
      </c>
      <c r="P59" s="217" t="str">
        <f t="shared" si="18"/>
        <v>Needs Data</v>
      </c>
      <c r="Q59" s="217" t="str">
        <f t="shared" si="18"/>
        <v>Needs Data</v>
      </c>
      <c r="R59" s="217" t="str">
        <f t="shared" si="18"/>
        <v>Needs Data</v>
      </c>
      <c r="S59" s="217" t="str">
        <f t="shared" si="18"/>
        <v>Needs Data</v>
      </c>
      <c r="T59" s="217" t="str">
        <f t="shared" si="18"/>
        <v>Needs Data</v>
      </c>
      <c r="U59" s="217" t="str">
        <f t="shared" si="18"/>
        <v>Needs Data</v>
      </c>
      <c r="V59" s="217" t="str">
        <f t="shared" si="18"/>
        <v>Needs Data</v>
      </c>
      <c r="W59" s="217" t="str">
        <f t="shared" si="18"/>
        <v>Needs Data</v>
      </c>
      <c r="X59" s="217" t="str">
        <f t="shared" si="18"/>
        <v>Needs Data</v>
      </c>
      <c r="Y59" s="217" t="str">
        <f t="shared" si="18"/>
        <v>Needs Data</v>
      </c>
      <c r="Z59" s="217" t="str">
        <f t="shared" si="18"/>
        <v>Needs Data</v>
      </c>
      <c r="AA59" s="217" t="str">
        <f t="shared" si="17"/>
        <v>Needs Data</v>
      </c>
      <c r="AB59" s="63" t="s">
        <v>176</v>
      </c>
      <c r="AG59" s="194">
        <f>SUM(B59:AA59)</f>
        <v>0</v>
      </c>
    </row>
    <row r="60" spans="1:37" ht="26.25" thickBot="1" x14ac:dyDescent="0.25">
      <c r="A60" s="218" t="s">
        <v>138</v>
      </c>
      <c r="B60" s="295">
        <f>SUM(B59:AA59)</f>
        <v>0</v>
      </c>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7"/>
      <c r="AB60" s="87" t="s">
        <v>177</v>
      </c>
      <c r="AG60" s="206" t="str">
        <f>IF(AG59=B60,"CORRECT","ERROR")</f>
        <v>CORRECT</v>
      </c>
      <c r="AH60" s="288" t="s">
        <v>140</v>
      </c>
      <c r="AI60" s="288"/>
      <c r="AJ60" s="288"/>
      <c r="AK60" s="289"/>
    </row>
    <row r="61" spans="1:37" ht="30" customHeight="1" thickTop="1" thickBot="1" x14ac:dyDescent="0.3">
      <c r="A61"/>
      <c r="B61"/>
      <c r="C61"/>
      <c r="D61"/>
      <c r="E61"/>
      <c r="F61"/>
      <c r="G61"/>
      <c r="H61"/>
      <c r="I61"/>
      <c r="J61"/>
      <c r="K61"/>
      <c r="L61"/>
      <c r="M61"/>
      <c r="N61"/>
      <c r="O61"/>
      <c r="P61"/>
      <c r="Q61"/>
      <c r="R61"/>
      <c r="S61"/>
      <c r="T61"/>
      <c r="U61"/>
      <c r="V61"/>
      <c r="W61"/>
      <c r="X61"/>
      <c r="Y61"/>
      <c r="Z61"/>
      <c r="AA61"/>
      <c r="AB61" s="16"/>
    </row>
    <row r="62" spans="1:37" ht="30" customHeight="1" thickTop="1" thickBot="1" x14ac:dyDescent="0.25">
      <c r="A62" s="321" t="s">
        <v>141</v>
      </c>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3"/>
      <c r="AB62" s="219"/>
      <c r="AC62" s="195"/>
    </row>
    <row r="63" spans="1:37" ht="49.5" customHeight="1" thickTop="1" x14ac:dyDescent="0.25">
      <c r="A63" s="207" t="s">
        <v>142</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97"/>
      <c r="AG63" s="193" t="s">
        <v>178</v>
      </c>
    </row>
    <row r="64" spans="1:37" x14ac:dyDescent="0.2">
      <c r="A64" s="62"/>
      <c r="B64" s="176" t="str">
        <f t="shared" ref="B64:AA64" si="19">+B$5</f>
        <v>"Non-GHGRP Facility Name"</v>
      </c>
      <c r="C64" s="176" t="str">
        <f t="shared" si="19"/>
        <v>"Non-GHGRP Facility Name"</v>
      </c>
      <c r="D64" s="176" t="str">
        <f t="shared" si="19"/>
        <v>"Non-GHGRP Facility Name"</v>
      </c>
      <c r="E64" s="176" t="str">
        <f t="shared" si="19"/>
        <v>"Non-GHGRP Facility Name"</v>
      </c>
      <c r="F64" s="176" t="str">
        <f t="shared" si="19"/>
        <v>"Non-GHGRP Facility Name"</v>
      </c>
      <c r="G64" s="176" t="str">
        <f t="shared" si="19"/>
        <v>"Non-GHGRP Facility Name"</v>
      </c>
      <c r="H64" s="176" t="str">
        <f t="shared" si="19"/>
        <v>"Non-GHGRP Facility Name"</v>
      </c>
      <c r="I64" s="176" t="str">
        <f t="shared" si="19"/>
        <v>"Non-GHGRP Facility Name"</v>
      </c>
      <c r="J64" s="176" t="str">
        <f t="shared" si="19"/>
        <v>"Non-GHGRP Facility Name"</v>
      </c>
      <c r="K64" s="176" t="str">
        <f t="shared" si="19"/>
        <v>"Non-GHGRP Facility Name"</v>
      </c>
      <c r="L64" s="176" t="str">
        <f t="shared" si="19"/>
        <v>"Non-GHGRP Facility Name"</v>
      </c>
      <c r="M64" s="176" t="str">
        <f t="shared" si="19"/>
        <v>"Non-GHGRP Facility Name"</v>
      </c>
      <c r="N64" s="176" t="str">
        <f t="shared" si="19"/>
        <v>"Non-GHGRP Facility Name"</v>
      </c>
      <c r="O64" s="176" t="str">
        <f t="shared" si="19"/>
        <v>"Non-GHGRP Facility Name"</v>
      </c>
      <c r="P64" s="176" t="str">
        <f t="shared" si="19"/>
        <v>"Non-GHGRP Facility Name"</v>
      </c>
      <c r="Q64" s="176" t="str">
        <f t="shared" si="19"/>
        <v>"Non-GHGRP Facility Name"</v>
      </c>
      <c r="R64" s="176" t="str">
        <f t="shared" si="19"/>
        <v>"Non-GHGRP Facility Name"</v>
      </c>
      <c r="S64" s="176" t="str">
        <f t="shared" si="19"/>
        <v>"Non-GHGRP Facility Name"</v>
      </c>
      <c r="T64" s="176" t="str">
        <f t="shared" si="19"/>
        <v>"Non-GHGRP Facility Name"</v>
      </c>
      <c r="U64" s="176" t="str">
        <f t="shared" si="19"/>
        <v>"Non-GHGRP Facility Name"</v>
      </c>
      <c r="V64" s="176" t="str">
        <f t="shared" si="19"/>
        <v>"Non-GHGRP Facility Name"</v>
      </c>
      <c r="W64" s="176" t="str">
        <f t="shared" si="19"/>
        <v>"Non-GHGRP Facility Name"</v>
      </c>
      <c r="X64" s="176" t="str">
        <f t="shared" si="19"/>
        <v>"Non-GHGRP Facility Name"</v>
      </c>
      <c r="Y64" s="176" t="str">
        <f t="shared" si="19"/>
        <v>"Non-GHGRP Facility Name"</v>
      </c>
      <c r="Z64" s="176" t="str">
        <f t="shared" si="19"/>
        <v>"Non-GHGRP Facility Name"</v>
      </c>
      <c r="AA64" s="176" t="str">
        <f t="shared" si="19"/>
        <v>"Non-GHGRP Facility Name"</v>
      </c>
      <c r="AB64" s="326" t="s">
        <v>68</v>
      </c>
      <c r="AC64" s="327"/>
      <c r="AG64" s="194"/>
    </row>
    <row r="65" spans="1:37" ht="24.75" customHeight="1" x14ac:dyDescent="0.2">
      <c r="A65" s="70" t="s">
        <v>144</v>
      </c>
      <c r="B65" s="113">
        <v>0.83299999999999996</v>
      </c>
      <c r="C65" s="113">
        <v>0.83299999999999996</v>
      </c>
      <c r="D65" s="113">
        <v>0.83299999999999996</v>
      </c>
      <c r="E65" s="113">
        <v>0.83299999999999996</v>
      </c>
      <c r="F65" s="113">
        <v>0.83299999999999996</v>
      </c>
      <c r="G65" s="113">
        <v>0.83299999999999996</v>
      </c>
      <c r="H65" s="113">
        <v>0.83299999999999996</v>
      </c>
      <c r="I65" s="113">
        <v>0.83299999999999996</v>
      </c>
      <c r="J65" s="113">
        <v>0.83299999999999996</v>
      </c>
      <c r="K65" s="113">
        <v>0.83299999999999996</v>
      </c>
      <c r="L65" s="113">
        <v>0.83299999999999996</v>
      </c>
      <c r="M65" s="113">
        <v>0.83299999999999996</v>
      </c>
      <c r="N65" s="113">
        <v>0.83299999999999996</v>
      </c>
      <c r="O65" s="113">
        <v>0.83299999999999996</v>
      </c>
      <c r="P65" s="113">
        <v>0.83299999999999996</v>
      </c>
      <c r="Q65" s="113">
        <v>0.83299999999999996</v>
      </c>
      <c r="R65" s="113">
        <v>0.83299999999999996</v>
      </c>
      <c r="S65" s="113">
        <v>0.83299999999999996</v>
      </c>
      <c r="T65" s="113">
        <v>0.83299999999999996</v>
      </c>
      <c r="U65" s="113">
        <v>0.83299999999999996</v>
      </c>
      <c r="V65" s="113">
        <v>0.83299999999999996</v>
      </c>
      <c r="W65" s="113">
        <v>0.83299999999999996</v>
      </c>
      <c r="X65" s="113">
        <v>0.83299999999999996</v>
      </c>
      <c r="Y65" s="113">
        <v>0.83299999999999996</v>
      </c>
      <c r="Z65" s="113">
        <v>0.83299999999999996</v>
      </c>
      <c r="AA65" s="113">
        <v>0.83299999999999996</v>
      </c>
      <c r="AB65" s="298" t="s">
        <v>145</v>
      </c>
      <c r="AC65" s="299"/>
      <c r="AG65" s="215"/>
    </row>
    <row r="66" spans="1:37" ht="27.75" customHeight="1" x14ac:dyDescent="0.2">
      <c r="A66" s="70" t="s">
        <v>146</v>
      </c>
      <c r="B66" s="200">
        <f>B52</f>
        <v>0</v>
      </c>
      <c r="C66" s="200">
        <f t="shared" ref="C66:G66" si="20">C52</f>
        <v>0</v>
      </c>
      <c r="D66" s="200">
        <f t="shared" si="20"/>
        <v>0</v>
      </c>
      <c r="E66" s="200">
        <f t="shared" si="20"/>
        <v>0</v>
      </c>
      <c r="F66" s="200">
        <f t="shared" si="20"/>
        <v>0</v>
      </c>
      <c r="G66" s="200">
        <f t="shared" si="20"/>
        <v>0</v>
      </c>
      <c r="H66" s="200">
        <f>H52</f>
        <v>0</v>
      </c>
      <c r="I66" s="200">
        <f t="shared" ref="I66:Z66" si="21">I52</f>
        <v>0</v>
      </c>
      <c r="J66" s="200">
        <f t="shared" si="21"/>
        <v>0</v>
      </c>
      <c r="K66" s="200">
        <f t="shared" si="21"/>
        <v>0</v>
      </c>
      <c r="L66" s="200">
        <f t="shared" si="21"/>
        <v>0</v>
      </c>
      <c r="M66" s="200">
        <f t="shared" si="21"/>
        <v>0</v>
      </c>
      <c r="N66" s="200">
        <f t="shared" si="21"/>
        <v>0</v>
      </c>
      <c r="O66" s="200">
        <f t="shared" si="21"/>
        <v>0</v>
      </c>
      <c r="P66" s="200">
        <f t="shared" si="21"/>
        <v>0</v>
      </c>
      <c r="Q66" s="200">
        <f t="shared" si="21"/>
        <v>0</v>
      </c>
      <c r="R66" s="200">
        <f t="shared" si="21"/>
        <v>0</v>
      </c>
      <c r="S66" s="200">
        <f t="shared" si="21"/>
        <v>0</v>
      </c>
      <c r="T66" s="200">
        <f t="shared" si="21"/>
        <v>0</v>
      </c>
      <c r="U66" s="200">
        <f t="shared" si="21"/>
        <v>0</v>
      </c>
      <c r="V66" s="200">
        <f t="shared" si="21"/>
        <v>0</v>
      </c>
      <c r="W66" s="200">
        <f t="shared" si="21"/>
        <v>0</v>
      </c>
      <c r="X66" s="200">
        <f t="shared" si="21"/>
        <v>0</v>
      </c>
      <c r="Y66" s="200">
        <f t="shared" si="21"/>
        <v>0</v>
      </c>
      <c r="Z66" s="200">
        <f t="shared" si="21"/>
        <v>0</v>
      </c>
      <c r="AA66" s="200">
        <f>AA52</f>
        <v>0</v>
      </c>
      <c r="AB66" s="298" t="s">
        <v>179</v>
      </c>
      <c r="AC66" s="299"/>
      <c r="AG66" s="194">
        <f>SUM(B66:AA66)</f>
        <v>0</v>
      </c>
    </row>
    <row r="67" spans="1:37" ht="13.5" thickBot="1" x14ac:dyDescent="0.25">
      <c r="A67" s="70" t="s">
        <v>148</v>
      </c>
      <c r="B67" s="200">
        <f>B66*B65</f>
        <v>0</v>
      </c>
      <c r="C67" s="200">
        <f t="shared" ref="C67:AA67" si="22">C66*C65</f>
        <v>0</v>
      </c>
      <c r="D67" s="200">
        <f t="shared" si="22"/>
        <v>0</v>
      </c>
      <c r="E67" s="200">
        <f t="shared" si="22"/>
        <v>0</v>
      </c>
      <c r="F67" s="200">
        <f t="shared" si="22"/>
        <v>0</v>
      </c>
      <c r="G67" s="200">
        <f t="shared" si="22"/>
        <v>0</v>
      </c>
      <c r="H67" s="200">
        <f t="shared" si="22"/>
        <v>0</v>
      </c>
      <c r="I67" s="200">
        <f t="shared" ref="I67:Z67" si="23">I66*I65</f>
        <v>0</v>
      </c>
      <c r="J67" s="200">
        <f t="shared" si="23"/>
        <v>0</v>
      </c>
      <c r="K67" s="200">
        <f t="shared" si="23"/>
        <v>0</v>
      </c>
      <c r="L67" s="200">
        <f t="shared" si="23"/>
        <v>0</v>
      </c>
      <c r="M67" s="200">
        <f t="shared" si="23"/>
        <v>0</v>
      </c>
      <c r="N67" s="200">
        <f t="shared" si="23"/>
        <v>0</v>
      </c>
      <c r="O67" s="200">
        <f t="shared" si="23"/>
        <v>0</v>
      </c>
      <c r="P67" s="200">
        <f t="shared" si="23"/>
        <v>0</v>
      </c>
      <c r="Q67" s="200">
        <f t="shared" si="23"/>
        <v>0</v>
      </c>
      <c r="R67" s="200">
        <f t="shared" si="23"/>
        <v>0</v>
      </c>
      <c r="S67" s="200">
        <f t="shared" si="23"/>
        <v>0</v>
      </c>
      <c r="T67" s="200">
        <f t="shared" si="23"/>
        <v>0</v>
      </c>
      <c r="U67" s="200">
        <f t="shared" si="23"/>
        <v>0</v>
      </c>
      <c r="V67" s="200">
        <f t="shared" si="23"/>
        <v>0</v>
      </c>
      <c r="W67" s="200">
        <f t="shared" si="23"/>
        <v>0</v>
      </c>
      <c r="X67" s="200">
        <f t="shared" si="23"/>
        <v>0</v>
      </c>
      <c r="Y67" s="200">
        <f t="shared" si="23"/>
        <v>0</v>
      </c>
      <c r="Z67" s="200">
        <f t="shared" si="23"/>
        <v>0</v>
      </c>
      <c r="AA67" s="200">
        <f t="shared" si="22"/>
        <v>0</v>
      </c>
      <c r="AB67" s="298" t="s">
        <v>180</v>
      </c>
      <c r="AC67" s="299"/>
      <c r="AG67" s="194">
        <f>SUM(B67:AA67)</f>
        <v>0</v>
      </c>
    </row>
    <row r="68" spans="1:37" ht="27.75" customHeight="1" thickTop="1" thickBot="1" x14ac:dyDescent="0.25">
      <c r="A68" s="218" t="s">
        <v>150</v>
      </c>
      <c r="B68" s="295">
        <f>SUM(B67:AA67)</f>
        <v>0</v>
      </c>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7"/>
      <c r="AB68" s="324" t="s">
        <v>181</v>
      </c>
      <c r="AC68" s="325"/>
      <c r="AG68" s="220" t="str">
        <f>IF(AG67=B68,"CORRECT","ERROR")</f>
        <v>CORRECT</v>
      </c>
      <c r="AH68" s="306" t="s">
        <v>152</v>
      </c>
      <c r="AI68" s="306"/>
      <c r="AJ68" s="306"/>
      <c r="AK68" s="307"/>
    </row>
    <row r="69" spans="1:37" ht="16.5" thickTop="1" thickBot="1" x14ac:dyDescent="0.3">
      <c r="A69"/>
      <c r="B69"/>
      <c r="C69"/>
      <c r="D69"/>
      <c r="E69"/>
      <c r="F69"/>
      <c r="G69"/>
      <c r="H69"/>
      <c r="I69"/>
      <c r="J69"/>
      <c r="K69"/>
      <c r="L69"/>
      <c r="M69"/>
      <c r="N69"/>
      <c r="O69"/>
      <c r="P69"/>
      <c r="Q69"/>
      <c r="R69"/>
      <c r="S69"/>
      <c r="T69"/>
      <c r="U69"/>
      <c r="V69"/>
      <c r="W69"/>
      <c r="X69"/>
      <c r="Y69"/>
      <c r="Z69"/>
      <c r="AA69"/>
      <c r="AB69" s="16"/>
      <c r="AC69" s="16"/>
    </row>
    <row r="70" spans="1:37" ht="21.75" thickTop="1" thickBot="1" x14ac:dyDescent="0.35">
      <c r="A70" s="311" t="s">
        <v>153</v>
      </c>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3"/>
      <c r="AB70" s="221"/>
    </row>
    <row r="71" spans="1:37" ht="65.25" thickTop="1" x14ac:dyDescent="0.25">
      <c r="A71" s="207" t="s">
        <v>154</v>
      </c>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212"/>
      <c r="AG71" s="193" t="s">
        <v>182</v>
      </c>
    </row>
    <row r="72" spans="1:37" x14ac:dyDescent="0.2">
      <c r="A72" s="222"/>
      <c r="B72" s="176" t="str">
        <f t="shared" ref="B72:AA72" si="24">+B$5</f>
        <v>"Non-GHGRP Facility Name"</v>
      </c>
      <c r="C72" s="176" t="str">
        <f t="shared" si="24"/>
        <v>"Non-GHGRP Facility Name"</v>
      </c>
      <c r="D72" s="176" t="str">
        <f t="shared" si="24"/>
        <v>"Non-GHGRP Facility Name"</v>
      </c>
      <c r="E72" s="176" t="str">
        <f t="shared" si="24"/>
        <v>"Non-GHGRP Facility Name"</v>
      </c>
      <c r="F72" s="176" t="str">
        <f t="shared" si="24"/>
        <v>"Non-GHGRP Facility Name"</v>
      </c>
      <c r="G72" s="176" t="str">
        <f t="shared" si="24"/>
        <v>"Non-GHGRP Facility Name"</v>
      </c>
      <c r="H72" s="176" t="str">
        <f t="shared" si="24"/>
        <v>"Non-GHGRP Facility Name"</v>
      </c>
      <c r="I72" s="176" t="str">
        <f t="shared" si="24"/>
        <v>"Non-GHGRP Facility Name"</v>
      </c>
      <c r="J72" s="176" t="str">
        <f t="shared" si="24"/>
        <v>"Non-GHGRP Facility Name"</v>
      </c>
      <c r="K72" s="176" t="str">
        <f t="shared" si="24"/>
        <v>"Non-GHGRP Facility Name"</v>
      </c>
      <c r="L72" s="176" t="str">
        <f t="shared" si="24"/>
        <v>"Non-GHGRP Facility Name"</v>
      </c>
      <c r="M72" s="176" t="str">
        <f t="shared" si="24"/>
        <v>"Non-GHGRP Facility Name"</v>
      </c>
      <c r="N72" s="176" t="str">
        <f t="shared" si="24"/>
        <v>"Non-GHGRP Facility Name"</v>
      </c>
      <c r="O72" s="176" t="str">
        <f t="shared" si="24"/>
        <v>"Non-GHGRP Facility Name"</v>
      </c>
      <c r="P72" s="176" t="str">
        <f t="shared" si="24"/>
        <v>"Non-GHGRP Facility Name"</v>
      </c>
      <c r="Q72" s="176" t="str">
        <f t="shared" si="24"/>
        <v>"Non-GHGRP Facility Name"</v>
      </c>
      <c r="R72" s="176" t="str">
        <f t="shared" si="24"/>
        <v>"Non-GHGRP Facility Name"</v>
      </c>
      <c r="S72" s="176" t="str">
        <f t="shared" si="24"/>
        <v>"Non-GHGRP Facility Name"</v>
      </c>
      <c r="T72" s="176" t="str">
        <f t="shared" si="24"/>
        <v>"Non-GHGRP Facility Name"</v>
      </c>
      <c r="U72" s="176" t="str">
        <f t="shared" si="24"/>
        <v>"Non-GHGRP Facility Name"</v>
      </c>
      <c r="V72" s="176" t="str">
        <f t="shared" si="24"/>
        <v>"Non-GHGRP Facility Name"</v>
      </c>
      <c r="W72" s="176" t="str">
        <f t="shared" si="24"/>
        <v>"Non-GHGRP Facility Name"</v>
      </c>
      <c r="X72" s="176" t="str">
        <f t="shared" si="24"/>
        <v>"Non-GHGRP Facility Name"</v>
      </c>
      <c r="Y72" s="176" t="str">
        <f t="shared" si="24"/>
        <v>"Non-GHGRP Facility Name"</v>
      </c>
      <c r="Z72" s="176" t="str">
        <f t="shared" si="24"/>
        <v>"Non-GHGRP Facility Name"</v>
      </c>
      <c r="AA72" s="176" t="str">
        <f t="shared" si="24"/>
        <v>"Non-GHGRP Facility Name"</v>
      </c>
      <c r="AB72" s="213" t="s">
        <v>156</v>
      </c>
      <c r="AC72" s="3"/>
      <c r="AG72" s="223"/>
    </row>
    <row r="73" spans="1:37" ht="39" thickBot="1" x14ac:dyDescent="0.25">
      <c r="A73" s="224" t="s">
        <v>183</v>
      </c>
      <c r="B73" s="225" t="str">
        <f>IFERROR(B59/(B67*'Emission Factor References'!$D$11),"Needs Data")</f>
        <v>Needs Data</v>
      </c>
      <c r="C73" s="225" t="str">
        <f>IFERROR(C59/(C67*'Emission Factor References'!$D$11),"Needs Data")</f>
        <v>Needs Data</v>
      </c>
      <c r="D73" s="225" t="str">
        <f>IFERROR(D59/(D67*'Emission Factor References'!$D$11),"Needs Data")</f>
        <v>Needs Data</v>
      </c>
      <c r="E73" s="225" t="str">
        <f>IFERROR(E59/(E67*'Emission Factor References'!$D$11),"Needs Data")</f>
        <v>Needs Data</v>
      </c>
      <c r="F73" s="225" t="str">
        <f>IFERROR(F59/(F67*'Emission Factor References'!$D$11),"Needs Data")</f>
        <v>Needs Data</v>
      </c>
      <c r="G73" s="225" t="str">
        <f>IFERROR(G59/(G67*'Emission Factor References'!$D$11),"Needs Data")</f>
        <v>Needs Data</v>
      </c>
      <c r="H73" s="225" t="str">
        <f>IFERROR(H59/(H67*'Emission Factor References'!$D$11),"Needs Data")</f>
        <v>Needs Data</v>
      </c>
      <c r="I73" s="225" t="str">
        <f>IFERROR(I59/(I67*'Emission Factor References'!$D$11),"Needs Data")</f>
        <v>Needs Data</v>
      </c>
      <c r="J73" s="225" t="str">
        <f>IFERROR(J59/(J67*'Emission Factor References'!$D$11),"Needs Data")</f>
        <v>Needs Data</v>
      </c>
      <c r="K73" s="225" t="str">
        <f>IFERROR(K59/(K67*'Emission Factor References'!$D$11),"Needs Data")</f>
        <v>Needs Data</v>
      </c>
      <c r="L73" s="225" t="str">
        <f>IFERROR(L59/(L67*'Emission Factor References'!$D$11),"Needs Data")</f>
        <v>Needs Data</v>
      </c>
      <c r="M73" s="225" t="str">
        <f>IFERROR(M59/(M67*'Emission Factor References'!$D$11),"Needs Data")</f>
        <v>Needs Data</v>
      </c>
      <c r="N73" s="225" t="str">
        <f>IFERROR(N59/(N67*'Emission Factor References'!$D$11),"Needs Data")</f>
        <v>Needs Data</v>
      </c>
      <c r="O73" s="225" t="str">
        <f>IFERROR(O59/(O67*'Emission Factor References'!$D$11),"Needs Data")</f>
        <v>Needs Data</v>
      </c>
      <c r="P73" s="225" t="str">
        <f>IFERROR(P59/(P67*'Emission Factor References'!$D$11),"Needs Data")</f>
        <v>Needs Data</v>
      </c>
      <c r="Q73" s="225" t="str">
        <f>IFERROR(Q59/(Q67*'Emission Factor References'!$D$11),"Needs Data")</f>
        <v>Needs Data</v>
      </c>
      <c r="R73" s="225" t="str">
        <f>IFERROR(R59/(R67*'Emission Factor References'!$D$11),"Needs Data")</f>
        <v>Needs Data</v>
      </c>
      <c r="S73" s="225" t="str">
        <f>IFERROR(S59/(S67*'Emission Factor References'!$D$11),"Needs Data")</f>
        <v>Needs Data</v>
      </c>
      <c r="T73" s="225" t="str">
        <f>IFERROR(T59/(T67*'Emission Factor References'!$D$11),"Needs Data")</f>
        <v>Needs Data</v>
      </c>
      <c r="U73" s="225" t="str">
        <f>IFERROR(U59/(U67*'Emission Factor References'!$D$11),"Needs Data")</f>
        <v>Needs Data</v>
      </c>
      <c r="V73" s="225" t="str">
        <f>IFERROR(V59/(V67*'Emission Factor References'!$D$11),"Needs Data")</f>
        <v>Needs Data</v>
      </c>
      <c r="W73" s="225" t="str">
        <f>IFERROR(W59/(W67*'Emission Factor References'!$D$11),"Needs Data")</f>
        <v>Needs Data</v>
      </c>
      <c r="X73" s="225" t="str">
        <f>IFERROR(X59/(X67*'Emission Factor References'!$D$11),"Needs Data")</f>
        <v>Needs Data</v>
      </c>
      <c r="Y73" s="225" t="str">
        <f>IFERROR(Y59/(Y67*'Emission Factor References'!$D$11),"Needs Data")</f>
        <v>Needs Data</v>
      </c>
      <c r="Z73" s="225" t="str">
        <f>IFERROR(Z59/(Z67*'Emission Factor References'!$D$11),"Needs Data")</f>
        <v>Needs Data</v>
      </c>
      <c r="AA73" s="225" t="str">
        <f>IFERROR(AA59/(AA67*'Emission Factor References'!$D$11),"Needs Data")</f>
        <v>Needs Data</v>
      </c>
      <c r="AB73" s="226" t="s">
        <v>184</v>
      </c>
      <c r="AC73" s="3"/>
      <c r="AG73" s="194">
        <f>SUM(B73:AA73)</f>
        <v>0</v>
      </c>
    </row>
    <row r="74" spans="1:37" ht="39.75" customHeight="1" thickTop="1" thickBot="1" x14ac:dyDescent="0.25">
      <c r="A74" s="71" t="s">
        <v>185</v>
      </c>
      <c r="B74" s="308" t="str">
        <f>IFERROR(B60/(B68*'Emission Factor References'!$D$11),"Needs Data")</f>
        <v>Needs Data</v>
      </c>
      <c r="C74" s="309"/>
      <c r="D74" s="309"/>
      <c r="E74" s="309"/>
      <c r="F74" s="309"/>
      <c r="G74" s="309"/>
      <c r="H74" s="309"/>
      <c r="I74" s="309"/>
      <c r="J74" s="309"/>
      <c r="K74" s="309"/>
      <c r="L74" s="309"/>
      <c r="M74" s="309"/>
      <c r="N74" s="309"/>
      <c r="O74" s="309"/>
      <c r="P74" s="309"/>
      <c r="Q74" s="309"/>
      <c r="R74" s="309"/>
      <c r="S74" s="309"/>
      <c r="T74" s="309"/>
      <c r="U74" s="309"/>
      <c r="V74" s="309"/>
      <c r="W74" s="309"/>
      <c r="X74" s="309"/>
      <c r="Y74" s="309"/>
      <c r="Z74" s="309"/>
      <c r="AA74" s="310"/>
      <c r="AB74" s="157" t="s">
        <v>186</v>
      </c>
      <c r="AC74" s="3"/>
      <c r="AG74" s="220" t="e">
        <f>IF(SUM(B59:AA59)/(AG67*'Emission Factor References'!$D$27)=B74,"CORRECT","ERROR")</f>
        <v>#DIV/0!</v>
      </c>
      <c r="AH74" s="306" t="s">
        <v>161</v>
      </c>
      <c r="AI74" s="306"/>
      <c r="AJ74" s="306"/>
      <c r="AK74" s="307"/>
    </row>
    <row r="75" spans="1:37" ht="15.75" thickTop="1" x14ac:dyDescent="0.25">
      <c r="AB75"/>
      <c r="AC75" s="227"/>
    </row>
    <row r="76" spans="1:37" ht="15" x14ac:dyDescent="0.25">
      <c r="AB76"/>
    </row>
    <row r="77" spans="1:37" ht="15" x14ac:dyDescent="0.25">
      <c r="AB77"/>
    </row>
    <row r="78" spans="1:37" x14ac:dyDescent="0.2">
      <c r="A78" s="3"/>
      <c r="B78" s="1"/>
      <c r="AC78" s="3"/>
    </row>
    <row r="79" spans="1:37" x14ac:dyDescent="0.2">
      <c r="A79" s="3"/>
      <c r="B79" s="1"/>
      <c r="AC79" s="3"/>
    </row>
    <row r="80" spans="1:37" x14ac:dyDescent="0.2">
      <c r="A80" s="3"/>
      <c r="B80" s="1"/>
      <c r="AC80" s="3"/>
    </row>
    <row r="81" spans="1:29" x14ac:dyDescent="0.2">
      <c r="A81" s="3"/>
      <c r="B81" s="1"/>
      <c r="AC81" s="3"/>
    </row>
    <row r="82" spans="1:29" x14ac:dyDescent="0.2">
      <c r="A82" s="3"/>
      <c r="B82" s="1"/>
      <c r="AC82" s="3"/>
    </row>
    <row r="83" spans="1:29" ht="15" x14ac:dyDescent="0.25">
      <c r="A83" s="3"/>
      <c r="B83"/>
      <c r="C83"/>
      <c r="D83"/>
      <c r="E83"/>
      <c r="AC83" s="3"/>
    </row>
    <row r="84" spans="1:29" x14ac:dyDescent="0.2">
      <c r="A84" s="3"/>
      <c r="B84" s="1"/>
      <c r="AC84" s="3"/>
    </row>
    <row r="85" spans="1:29" x14ac:dyDescent="0.2">
      <c r="A85" s="3"/>
      <c r="B85" s="1"/>
      <c r="AC85" s="3"/>
    </row>
    <row r="86" spans="1:29" x14ac:dyDescent="0.2">
      <c r="A86" s="3"/>
      <c r="B86" s="1"/>
      <c r="AC86" s="3"/>
    </row>
    <row r="87" spans="1:29" x14ac:dyDescent="0.2">
      <c r="A87" s="3"/>
      <c r="B87" s="1"/>
      <c r="AC87" s="3"/>
    </row>
    <row r="88" spans="1:29" x14ac:dyDescent="0.2">
      <c r="A88" s="3"/>
      <c r="B88" s="1"/>
      <c r="AC88" s="3"/>
    </row>
    <row r="90" spans="1:29" x14ac:dyDescent="0.2">
      <c r="A90" s="25"/>
    </row>
  </sheetData>
  <sheetProtection algorithmName="SHA-512" hashValue="u/U1v2xPv+jBJ9czEFVxCjIrIhUYL/dg2GqJfYYoNJ161drpdvnNRsIcej9Rr7XZ+UkIGAp5wzDLgRvnu8slrA==" saltValue="s1IzJoOJHD8LJKEb0EMb0g==" spinCount="100000" sheet="1" objects="1" scenarios="1" formatColumns="0" formatRows="0"/>
  <mergeCells count="24">
    <mergeCell ref="AH60:AK60"/>
    <mergeCell ref="AH68:AK68"/>
    <mergeCell ref="AH74:AK74"/>
    <mergeCell ref="A2:AA2"/>
    <mergeCell ref="B4:AA4"/>
    <mergeCell ref="A30:AA30"/>
    <mergeCell ref="B32:AA32"/>
    <mergeCell ref="A37:AA37"/>
    <mergeCell ref="B39:AA39"/>
    <mergeCell ref="A44:AA44"/>
    <mergeCell ref="A49:AA49"/>
    <mergeCell ref="B1:E1"/>
    <mergeCell ref="B74:AA74"/>
    <mergeCell ref="B60:AA60"/>
    <mergeCell ref="A62:AA62"/>
    <mergeCell ref="AB64:AC64"/>
    <mergeCell ref="AB65:AC65"/>
    <mergeCell ref="AB66:AC66"/>
    <mergeCell ref="AB67:AC67"/>
    <mergeCell ref="B68:AA68"/>
    <mergeCell ref="AB68:AC68"/>
    <mergeCell ref="A70:AA70"/>
    <mergeCell ref="AC17:AC18"/>
    <mergeCell ref="AB17:AB18"/>
  </mergeCells>
  <hyperlinks>
    <hyperlink ref="AB6" location="'GHGRP Ref &amp; Methodology'!B6" display="GHGRP Reference" xr:uid="{EE762095-318F-4F6C-A72B-42E3624C9F4A}"/>
    <hyperlink ref="AC6" location="'GHGRP Ref &amp; Methodology'!C6" display="Description" xr:uid="{7D65D7E4-25C7-4A9E-A7DE-0B780D150FEF}"/>
    <hyperlink ref="AB7" location="'GHGRP Ref &amp; Methodology'!B7" display="GHGRP Reference" xr:uid="{15449B11-2202-48BB-86A2-4BFF5AC3BB28}"/>
    <hyperlink ref="AB8" location="'GHGRP Ref &amp; Methodology'!B8" display="GHGRP Reference" xr:uid="{324DF164-D1D9-4D4A-909B-4510A18CCAB0}"/>
    <hyperlink ref="AB9" location="'GHGRP Ref &amp; Methodology'!B9" display="GHGRP Reference" xr:uid="{4F42108C-6ABF-4140-B91C-9CB273F695B8}"/>
    <hyperlink ref="AB10" location="'GHGRP Ref &amp; Methodology'!B10" display="GHGRP Reference" xr:uid="{6C049A58-F1CF-4B95-B784-618603F97A1B}"/>
    <hyperlink ref="AC7" location="'GHGRP Ref &amp; Methodology'!C7" display="Description" xr:uid="{4DE3BE0D-D9D7-4C65-BB50-CCCE95CDE57B}"/>
    <hyperlink ref="AC8" location="'GHGRP Ref &amp; Methodology'!C8" display="Description" xr:uid="{1326DD46-A3F0-4459-9347-93DE2C93EBE3}"/>
    <hyperlink ref="AC9" location="'GHGRP Ref &amp; Methodology'!C9" display="Description" xr:uid="{7FABDAA1-E731-4E54-A4A7-2D569C0AAD9F}"/>
    <hyperlink ref="AC10" location="'GHGRP Ref &amp; Methodology'!C10" display="Description" xr:uid="{4E05C024-EF9E-4DAC-AFB3-CBA9D377C8B2}"/>
    <hyperlink ref="AB11" location="'GHGRP Ref &amp; Methodology'!B11" display="GHGRP Reference" xr:uid="{DC897FED-28D0-4751-8F81-B7732AC62405}"/>
    <hyperlink ref="AC11" location="'GHGRP Ref &amp; Methodology'!C11" display="Description" xr:uid="{DD5127BC-EA1A-4574-86EB-0D2C6BA5FEA6}"/>
    <hyperlink ref="AB12" location="'GHGRP Ref &amp; Methodology'!B12" display="GHGRP Reference" xr:uid="{6EBC63D5-4DD8-4FB2-9B3E-73026C16CDD5}"/>
    <hyperlink ref="AC12" location="'GHGRP Ref &amp; Methodology'!C12" display="Description" xr:uid="{31AA976B-3E79-4978-97B5-D75603CC6EEA}"/>
    <hyperlink ref="AB13" location="'GHGRP Ref &amp; Methodology'!B13" display="GHGRP Reference" xr:uid="{CCD47913-657F-45DB-8C93-D78ECC8438A5}"/>
    <hyperlink ref="AC13" location="'GHGRP Ref &amp; Methodology'!C13" display="Description" xr:uid="{EDCFF5E0-2F7E-428C-8DF5-4EDB3C2D09F1}"/>
    <hyperlink ref="AB14" location="'GHGRP Ref &amp; Methodology'!B14" display="GHGRP Reference" xr:uid="{4FCF5F43-967D-4E0B-827D-D7DF948A0E77}"/>
    <hyperlink ref="AC14" location="'GHGRP Ref &amp; Methodology'!C14" display="Description" xr:uid="{AE904458-7532-4BBB-B190-D1F1494152F0}"/>
    <hyperlink ref="AB15" location="'GHGRP Ref &amp; Methodology'!B15" display="GHGRP Reference" xr:uid="{77703EDD-8B45-4BD0-813A-02618BCE0088}"/>
    <hyperlink ref="AC15" location="'GHGRP Ref &amp; Methodology'!C15" display="Description" xr:uid="{DE7D8DF2-950B-400C-9216-7D0CF1869A1F}"/>
    <hyperlink ref="AB16" location="'GHGRP Ref &amp; Methodology'!B16" display="GHGRP Reference" xr:uid="{03FE2373-855B-4DD6-8E79-31A4EB770F2F}"/>
    <hyperlink ref="AC16" location="'GHGRP Ref &amp; Methodology'!C16" display="Description" xr:uid="{AC05C40C-BDB4-4C2A-A6FB-D3B12C1FF5FA}"/>
    <hyperlink ref="AB17" location="'GHGRP Ref &amp; Methodology'!B6" display="GHGRP Reference" xr:uid="{6594DFC7-2641-44E9-A7FE-4E7DA0782306}"/>
    <hyperlink ref="AC17" location="'GHGRP Ref &amp; Methodology'!C19" display="Description" xr:uid="{B23B6F95-A694-424D-B008-3609C9AB782F}"/>
    <hyperlink ref="AB19" location="'GHGRP Ref &amp; Methodology'!B21" display="GHGRP Reference" xr:uid="{75E7790B-7E72-4FCF-88F4-FF5C964C249E}"/>
    <hyperlink ref="AC19" location="'GHGRP Ref &amp; Methodology'!C21" display="Description" xr:uid="{B6506370-58FE-43A8-A940-EBAFA286540F}"/>
    <hyperlink ref="AB20" location="'GHGRP Ref &amp; Methodology'!B22" display="GHGRP Reference" xr:uid="{02160816-98CB-4660-9A56-C4B0C729F330}"/>
    <hyperlink ref="AB21" location="'GHGRP Ref &amp; Methodology'!B23" display="GHGRP Reference" xr:uid="{AB4D311F-8DF2-4BBB-A32F-40FE704BD4D8}"/>
    <hyperlink ref="AB22" location="'GHGRP Ref &amp; Methodology'!B24" display="GHGRP Reference" xr:uid="{40F1C164-95CD-47BD-8DAA-D026FB54C2BB}"/>
    <hyperlink ref="AB23" location="'GHGRP Ref &amp; Methodology'!B25" display="GHGRP Reference" xr:uid="{F93FAB2E-96AB-4AD7-B4F1-032A526FFF39}"/>
    <hyperlink ref="AB24" location="'GHGRP Ref &amp; Methodology'!B26" display="GHGRP Reference" xr:uid="{F23214EA-4D6F-4594-98C9-CF52EF850D01}"/>
    <hyperlink ref="AB25" location="'GHGRP Ref &amp; Methodology'!B27" display="GHGRP Reference" xr:uid="{CC2A56EA-A878-4DC1-9272-64D91FABAB27}"/>
    <hyperlink ref="AB26" location="'GHGRP Ref &amp; Methodology'!B28" display="GHGRP Reference" xr:uid="{E513F443-23EF-4DFA-BF10-FD8648769DD2}"/>
    <hyperlink ref="AB27" location="'GHGRP Ref &amp; Methodology'!B29" display="GHGRP Reference" xr:uid="{88ABAF91-07F2-47DA-A918-E6F73AAA21B2}"/>
    <hyperlink ref="AC20" location="'GHGRP Ref &amp; Methodology'!C22" display="Description" xr:uid="{1B5D9CFE-F192-4E3F-821D-DF19D0D34DCD}"/>
    <hyperlink ref="AC21" location="'GHGRP Ref &amp; Methodology'!C23" display="Description" xr:uid="{F2BC7A77-2898-447D-8389-16B582D21F5B}"/>
    <hyperlink ref="AC22" location="'GHGRP Ref &amp; Methodology'!C24" display="Description" xr:uid="{88947268-A726-44B7-A227-A9770884D481}"/>
    <hyperlink ref="AC23" location="'GHGRP Ref &amp; Methodology'!C25" display="Description" xr:uid="{FDAEE063-12AB-4B14-9C29-C8FAC5352A00}"/>
    <hyperlink ref="AC24" location="'GHGRP Ref &amp; Methodology'!C26" display="Description" xr:uid="{E5598F27-B9CB-4B9E-ACB2-399770EF9713}"/>
    <hyperlink ref="AC25" location="'GHGRP Ref &amp; Methodology'!C27" display="Description" xr:uid="{446E3F15-8DE8-41A0-80D3-C283BACB142E}"/>
    <hyperlink ref="AC26" location="'GHGRP Ref &amp; Methodology'!C28" display="Description" xr:uid="{30339350-A1EA-4EF4-AECA-B529794CB43E}"/>
    <hyperlink ref="AC27" location="'GHGRP Ref &amp; Methodology'!C29" display="Description" xr:uid="{DC456CB9-3FC0-420C-A736-76D7958BF43C}"/>
    <hyperlink ref="AB17:AB18" location="'GHGRP Ref &amp; Methodology'!B19" display="GHGRP Reference" xr:uid="{1359CE68-4A58-43EB-84A9-FA80167D2B28}"/>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537D1-C780-4889-8749-357CFACD3201}">
  <sheetPr codeName="Sheet7">
    <tabColor theme="9" tint="0.59999389629810485"/>
  </sheetPr>
  <dimension ref="B14:S14"/>
  <sheetViews>
    <sheetView workbookViewId="0">
      <selection activeCell="A2" sqref="A2"/>
    </sheetView>
  </sheetViews>
  <sheetFormatPr defaultRowHeight="15" x14ac:dyDescent="0.25"/>
  <sheetData>
    <row r="14" spans="2:19" ht="28.5" x14ac:dyDescent="0.45">
      <c r="B14" s="64" t="s">
        <v>187</v>
      </c>
      <c r="C14" s="65"/>
      <c r="D14" s="65"/>
      <c r="E14" s="65"/>
      <c r="F14" s="65"/>
      <c r="G14" s="65"/>
      <c r="H14" s="65"/>
      <c r="I14" s="65"/>
      <c r="J14" s="65"/>
      <c r="K14" s="65"/>
      <c r="L14" s="65"/>
      <c r="M14" s="65"/>
      <c r="N14" s="65"/>
      <c r="O14" s="65"/>
      <c r="P14" s="65"/>
      <c r="Q14" s="65"/>
      <c r="R14" s="65"/>
      <c r="S14" s="65"/>
    </row>
  </sheetData>
  <sheetProtection algorithmName="SHA-512" hashValue="N/zUup4e2xWtzNHXRgmuS0glYQJGkuQGbWhRsjnGg1GrxQege8RrBy6/wd0vNMazTbJUVF8OhxG7VMWwlccnrA==" saltValue="NLbWtQtD8GBl9vzGuHbLR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8C73-6086-4500-8B39-9C8313DA3D2F}">
  <sheetPr codeName="Sheet8">
    <tabColor theme="9" tint="0.59999389629810485"/>
  </sheetPr>
  <dimension ref="A1:N14"/>
  <sheetViews>
    <sheetView topLeftCell="A3" zoomScale="90" zoomScaleNormal="90" workbookViewId="0">
      <selection activeCell="D19" sqref="D19"/>
    </sheetView>
  </sheetViews>
  <sheetFormatPr defaultColWidth="8.5703125" defaultRowHeight="12.75" x14ac:dyDescent="0.2"/>
  <cols>
    <col min="1" max="1" width="48.28515625" style="1" customWidth="1"/>
    <col min="2" max="2" width="20.5703125" style="3" bestFit="1" customWidth="1"/>
    <col min="3" max="3" width="19.28515625" style="3" bestFit="1" customWidth="1"/>
    <col min="4" max="4" width="25.7109375" style="3" bestFit="1" customWidth="1"/>
    <col min="5" max="8" width="17.5703125" style="3" customWidth="1"/>
    <col min="9" max="9" width="19.7109375" style="3" bestFit="1" customWidth="1"/>
    <col min="10" max="10" width="47" style="3" bestFit="1" customWidth="1"/>
    <col min="11" max="11" width="59.42578125" style="1" customWidth="1"/>
    <col min="12" max="15" width="8.5703125" style="3"/>
    <col min="16" max="16" width="28.28515625" style="3" bestFit="1" customWidth="1"/>
    <col min="17" max="16384" width="8.5703125" style="3"/>
  </cols>
  <sheetData>
    <row r="1" spans="1:14" ht="13.5" thickBot="1" x14ac:dyDescent="0.25"/>
    <row r="2" spans="1:14" ht="33" customHeight="1" thickTop="1" thickBot="1" x14ac:dyDescent="0.25">
      <c r="A2" s="331" t="s">
        <v>188</v>
      </c>
      <c r="B2" s="332"/>
      <c r="C2" s="332"/>
      <c r="D2" s="332"/>
      <c r="E2" s="332"/>
      <c r="F2" s="332"/>
      <c r="G2" s="333"/>
      <c r="H2" s="49"/>
      <c r="I2" s="49"/>
    </row>
    <row r="3" spans="1:14" ht="30" customHeight="1" thickTop="1" x14ac:dyDescent="0.2">
      <c r="A3" s="328" t="s">
        <v>189</v>
      </c>
      <c r="B3" s="329"/>
      <c r="C3" s="329"/>
      <c r="D3" s="329"/>
      <c r="E3" s="329"/>
      <c r="F3" s="329"/>
      <c r="G3" s="330"/>
    </row>
    <row r="4" spans="1:14" ht="12.6" customHeight="1" x14ac:dyDescent="0.2">
      <c r="A4" s="72" t="s">
        <v>190</v>
      </c>
      <c r="B4" s="38" t="s">
        <v>191</v>
      </c>
      <c r="C4" s="338" t="s">
        <v>68</v>
      </c>
      <c r="D4" s="339"/>
      <c r="E4" s="339"/>
      <c r="F4" s="339"/>
      <c r="G4" s="340"/>
    </row>
    <row r="5" spans="1:14" ht="30" customHeight="1" x14ac:dyDescent="0.2">
      <c r="A5" s="70" t="s">
        <v>192</v>
      </c>
      <c r="B5" s="91">
        <f>SUM('Production GHGRP Facilities'!B47:AA47,'Production Non-GHGRP'!B47:AA47)</f>
        <v>0</v>
      </c>
      <c r="C5" s="334" t="s">
        <v>193</v>
      </c>
      <c r="D5" s="334"/>
      <c r="E5" s="334"/>
      <c r="F5" s="334"/>
      <c r="G5" s="335"/>
    </row>
    <row r="6" spans="1:14" ht="30" customHeight="1" x14ac:dyDescent="0.2">
      <c r="A6" s="70" t="s">
        <v>194</v>
      </c>
      <c r="B6" s="91">
        <f>SUM('Production GHGRP Facilities'!B52:AA52,'Production Non-GHGRP'!B52:AA52)</f>
        <v>0</v>
      </c>
      <c r="C6" s="334" t="s">
        <v>195</v>
      </c>
      <c r="D6" s="334"/>
      <c r="E6" s="334"/>
      <c r="F6" s="334"/>
      <c r="G6" s="335"/>
    </row>
    <row r="7" spans="1:14" ht="30" customHeight="1" x14ac:dyDescent="0.25">
      <c r="A7" s="70" t="s">
        <v>196</v>
      </c>
      <c r="B7" s="92" t="str">
        <f>IFERROR(SUM(SUMPRODUCT('Production GHGRP Facilities'!B52:AA52,'Production GHGRP Facilities'!B53:AA53),SUMPRODUCT('Production Non-GHGRP'!B52:AA52,'Production Non-GHGRP'!B53:AA53))/SUM('Production GHGRP Facilities'!B52:AA52, 'Production Non-GHGRP'!B52:AA52),"Needs Data")</f>
        <v>Needs Data</v>
      </c>
      <c r="C7" s="334" t="s">
        <v>197</v>
      </c>
      <c r="D7" s="334"/>
      <c r="E7" s="334"/>
      <c r="F7" s="334"/>
      <c r="G7" s="335"/>
      <c r="K7"/>
      <c r="L7"/>
      <c r="M7"/>
      <c r="N7"/>
    </row>
    <row r="8" spans="1:14" ht="30" customHeight="1" x14ac:dyDescent="0.2">
      <c r="A8" s="70" t="s">
        <v>198</v>
      </c>
      <c r="B8" s="93" t="str">
        <f>IFERROR(SUM(SUMPRODUCT('Production GHGRP Facilities'!B65:AA65,'Production GHGRP Facilities'!B66:AA66),SUMPRODUCT('Production Non-GHGRP'!B65:AA65, 'Production Non-GHGRP'!B66:AA66))/SUM('Production GHGRP Facilities'!B66:AA66, 'Production Non-GHGRP'!B66:AA66),"Needs Data")</f>
        <v>Needs Data</v>
      </c>
      <c r="C8" s="334" t="s">
        <v>199</v>
      </c>
      <c r="D8" s="334"/>
      <c r="E8" s="334"/>
      <c r="F8" s="334"/>
      <c r="G8" s="335"/>
    </row>
    <row r="9" spans="1:14" ht="30" customHeight="1" x14ac:dyDescent="0.2">
      <c r="A9" s="70" t="s">
        <v>200</v>
      </c>
      <c r="B9" s="91">
        <f>SUM('Production GHGRP Facilities'!B55:AA55, 'Production Non-GHGRP'!B55:AA55)</f>
        <v>0</v>
      </c>
      <c r="C9" s="334" t="s">
        <v>201</v>
      </c>
      <c r="D9" s="334"/>
      <c r="E9" s="334"/>
      <c r="F9" s="334"/>
      <c r="G9" s="335"/>
    </row>
    <row r="10" spans="1:14" ht="30" customHeight="1" x14ac:dyDescent="0.2">
      <c r="A10" s="70" t="s">
        <v>202</v>
      </c>
      <c r="B10" s="91" t="str">
        <f>IF(SUM('Production GHGRP Facilities'!B55:AA55, 'Production Non-GHGRP'!B55:AA55)=0,"No Liquids",IFERROR(SUM(SUMPRODUCT('Production GHGRP Facilities'!B55:AA55,'Production GHGRP Facilities'!B56:AA56),SUMPRODUCT('Production Non-GHGRP'!B55:AA55, 'Production Non-GHGRP'!B56:AA56))/SUM('Production GHGRP Facilities'!B55:AA55,'Production Non-GHGRP'!B55:AA55),"Needs Data"))</f>
        <v>No Liquids</v>
      </c>
      <c r="C10" s="334" t="s">
        <v>203</v>
      </c>
      <c r="D10" s="334"/>
      <c r="E10" s="334"/>
      <c r="F10" s="334"/>
      <c r="G10" s="335"/>
    </row>
    <row r="11" spans="1:14" s="1" customFormat="1" ht="54" customHeight="1" x14ac:dyDescent="0.2">
      <c r="A11" s="70" t="s">
        <v>204</v>
      </c>
      <c r="B11" s="94" t="str">
        <f>IFERROR((B6*B7)/(B6*B7+IFERROR(B9*B10,0)),"Needs Data")</f>
        <v>Needs Data</v>
      </c>
      <c r="C11" s="334" t="s">
        <v>205</v>
      </c>
      <c r="D11" s="334"/>
      <c r="E11" s="334"/>
      <c r="F11" s="334"/>
      <c r="G11" s="335"/>
    </row>
    <row r="12" spans="1:14" ht="30" customHeight="1" thickBot="1" x14ac:dyDescent="0.25">
      <c r="A12" s="71" t="s">
        <v>206</v>
      </c>
      <c r="B12" s="95" t="str">
        <f>IFERROR(SUM('Production GHGRP Facilities'!B60:AA60, 'Production Non-GHGRP'!B60:AA60)/(SUM('Production GHGRP Facilities'!B68:AA68, 'Production Non-GHGRP'!B68:AA68)*'Emission Factor References'!D27),"Needs Data")</f>
        <v>Needs Data</v>
      </c>
      <c r="C12" s="336" t="s">
        <v>207</v>
      </c>
      <c r="D12" s="336"/>
      <c r="E12" s="336"/>
      <c r="F12" s="336"/>
      <c r="G12" s="337"/>
    </row>
    <row r="13" spans="1:14" ht="13.5" thickTop="1" x14ac:dyDescent="0.2"/>
    <row r="14" spans="1:14" x14ac:dyDescent="0.2">
      <c r="A14" s="25"/>
    </row>
  </sheetData>
  <sheetProtection algorithmName="SHA-512" hashValue="MJXceqV5eYpJKVlB9S0aqdPhydiVuDKX6eIaqCnaAjHvHWzyNVGUTzZcS0BSuYbMPpOasTvsdQ/RsyrALLrmgQ==" saltValue="cxpqjGCAc4Gpj1ObK88kKQ==" spinCount="100000" sheet="1" objects="1" scenarios="1"/>
  <mergeCells count="11">
    <mergeCell ref="A3:G3"/>
    <mergeCell ref="A2:G2"/>
    <mergeCell ref="C11:G11"/>
    <mergeCell ref="C12:G12"/>
    <mergeCell ref="C4:G4"/>
    <mergeCell ref="C8:G8"/>
    <mergeCell ref="C9:G9"/>
    <mergeCell ref="C10:G10"/>
    <mergeCell ref="C5:G5"/>
    <mergeCell ref="C6:G6"/>
    <mergeCell ref="C7:G7"/>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F617-0532-4D5A-80EC-E44D851C6F61}">
  <sheetPr codeName="Sheet9">
    <tabColor theme="7" tint="0.39997558519241921"/>
  </sheetPr>
  <dimension ref="B14:U14"/>
  <sheetViews>
    <sheetView workbookViewId="0">
      <selection activeCell="A2" sqref="A2"/>
    </sheetView>
  </sheetViews>
  <sheetFormatPr defaultRowHeight="15" x14ac:dyDescent="0.25"/>
  <sheetData>
    <row r="14" spans="2:21" ht="28.5" x14ac:dyDescent="0.45">
      <c r="B14" s="66" t="s">
        <v>208</v>
      </c>
      <c r="C14" s="67"/>
      <c r="D14" s="67"/>
      <c r="E14" s="67"/>
      <c r="F14" s="67"/>
      <c r="G14" s="67"/>
      <c r="H14" s="67"/>
      <c r="I14" s="67"/>
      <c r="J14" s="67"/>
      <c r="K14" s="67"/>
      <c r="L14" s="67"/>
      <c r="M14" s="67"/>
      <c r="N14" s="67"/>
      <c r="O14" s="67"/>
      <c r="P14" s="67"/>
      <c r="Q14" s="67"/>
      <c r="R14" s="67"/>
      <c r="S14" s="67"/>
      <c r="T14" s="67"/>
      <c r="U14" s="67"/>
    </row>
  </sheetData>
  <sheetProtection algorithmName="SHA-512" hashValue="uHkyI0VJGPnhJSu8rb+gDF6b4reOK6h9d4AQE6/knQB7YwV54NGuf5l4KtXKYXrtcS9/BhoBsWt8/+ircUVj2w==" saltValue="7RJvG4cx6cYnjzSkaDEfI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92BB22EC05AD43BA340B3A5F4706ED" ma:contentTypeVersion="19" ma:contentTypeDescription="Create a new document." ma:contentTypeScope="" ma:versionID="873870b8096f2b0351f135cc622b9eaa">
  <xsd:schema xmlns:xsd="http://www.w3.org/2001/XMLSchema" xmlns:xs="http://www.w3.org/2001/XMLSchema" xmlns:p="http://schemas.microsoft.com/office/2006/metadata/properties" xmlns:ns2="88ae288e-06f9-46e1-8870-7573d330ff1a" xmlns:ns3="59c81e77-f7a5-489f-83ff-75bd8ae27131" targetNamespace="http://schemas.microsoft.com/office/2006/metadata/properties" ma:root="true" ma:fieldsID="0b6ca9547cba304006b9b24c90fc0d33" ns2:_="" ns3:_="">
    <xsd:import namespace="88ae288e-06f9-46e1-8870-7573d330ff1a"/>
    <xsd:import namespace="59c81e77-f7a5-489f-83ff-75bd8ae271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ae288e-06f9-46e1-8870-7573d330ff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9c81e77-f7a5-489f-83ff-75bd8ae271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433d249-573d-48f5-a929-fc1cc7dcf57d}" ma:internalName="TaxCatchAll" ma:showField="CatchAllData" ma:web="59c81e77-f7a5-489f-83ff-75bd8ae27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9c81e77-f7a5-489f-83ff-75bd8ae27131" xsi:nil="true"/>
    <lcf76f155ced4ddcb4097134ff3c332f xmlns="88ae288e-06f9-46e1-8870-7573d330ff1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30D8F5-A44C-4398-B852-FF39291AEB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ae288e-06f9-46e1-8870-7573d330ff1a"/>
    <ds:schemaRef ds:uri="59c81e77-f7a5-489f-83ff-75bd8ae27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4B5757-E31E-4C29-8D67-A9A67276A90A}">
  <ds:schemaRefs>
    <ds:schemaRef ds:uri="http://schemas.microsoft.com/office/2006/documentManagement/types"/>
    <ds:schemaRef ds:uri="http://purl.org/dc/elements/1.1/"/>
    <ds:schemaRef ds:uri="http://purl.org/dc/term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1b7758f1-8c28-462e-a85c-6838b3850597"/>
    <ds:schemaRef ds:uri="http://purl.org/dc/dcmitype/"/>
    <ds:schemaRef ds:uri="59c81e77-f7a5-489f-83ff-75bd8ae27131"/>
    <ds:schemaRef ds:uri="88ae288e-06f9-46e1-8870-7573d330ff1a"/>
  </ds:schemaRefs>
</ds:datastoreItem>
</file>

<file path=customXml/itemProps3.xml><?xml version="1.0" encoding="utf-8"?>
<ds:datastoreItem xmlns:ds="http://schemas.openxmlformats.org/officeDocument/2006/customXml" ds:itemID="{EB8F6E02-6BC2-4FD8-BA00-86F3B340203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V3.0 UPDATES_READ FIRST</vt:lpstr>
      <vt:lpstr>Instructions for Completing</vt:lpstr>
      <vt:lpstr>Data Entry Sheets ==&gt;</vt:lpstr>
      <vt:lpstr>Company Information</vt:lpstr>
      <vt:lpstr>Production GHGRP Facilities</vt:lpstr>
      <vt:lpstr>Production Non-GHGRP</vt:lpstr>
      <vt:lpstr>Summary Data ==&gt;</vt:lpstr>
      <vt:lpstr>Public Disclosure Data</vt:lpstr>
      <vt:lpstr>Information Sheets==&gt;</vt:lpstr>
      <vt:lpstr>Overview of CH4 Intensity</vt:lpstr>
      <vt:lpstr>Emission Factor References</vt:lpstr>
      <vt:lpstr>GHGRP Ref &amp; Methodology</vt:lpstr>
      <vt:lpstr>Processing</vt:lpstr>
      <vt:lpstr>Transmission &amp; Storage</vt:lpstr>
      <vt:lpstr>Distribution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/issuesandpolicy/Documents/NGSI_ReportingTemplate_Onshore Production.xlsx</dc:title>
  <dc:subject/>
  <dc:creator>Pye Russell</dc:creator>
  <cp:keywords/>
  <dc:description/>
  <cp:lastModifiedBy>Golinsky Baseman, Jennifer</cp:lastModifiedBy>
  <cp:revision/>
  <dcterms:created xsi:type="dcterms:W3CDTF">2020-06-01T19:14:31Z</dcterms:created>
  <dcterms:modified xsi:type="dcterms:W3CDTF">2026-01-14T20:15:14Z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0x0101000E92BB22EC05AD43BA340B3A5F4706ED</vt:lpwstr>
  </property>
  <property fmtid="{D5CDD505-2E9C-101B-9397-08002B2CF9AE}" pid="3" name="WorkflowChangePath">
    <vt:lpwstr>60b82fff-d2be-4123-80b0-dabbdbda80cb,8;</vt:lpwstr>
  </property>
  <property fmtid="{D5CDD505-2E9C-101B-9397-08002B2CF9AE}" pid="4" name="Tags">
    <vt:lpwstr/>
  </property>
  <property fmtid="{D5CDD505-2E9C-101B-9397-08002B2CF9AE}" pid="5" name="Order">
    <vt:r8>3800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