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codeName="ThisWorkbook"/>
  <mc:AlternateContent xmlns:mc="http://schemas.openxmlformats.org/markup-compatibility/2006">
    <mc:Choice Requires="x15">
      <x15ac:absPath xmlns:x15ac="http://schemas.microsoft.com/office/spreadsheetml/2010/11/ac" url="https://aga1.sharepoint.com/sites/EAS/PA/Stats - Degree Days/"/>
    </mc:Choice>
  </mc:AlternateContent>
  <xr:revisionPtr revIDLastSave="0" documentId="8_{FE5F00BB-C253-4F1E-A444-34238F8474CB}" xr6:coauthVersionLast="47" xr6:coauthVersionMax="47" xr10:uidLastSave="{00000000-0000-0000-0000-000000000000}"/>
  <bookViews>
    <workbookView xWindow="-110" yWindow="-110" windowWidth="19420" windowHeight="11500" firstSheet="2" activeTab="2" xr2:uid="{00000000-000D-0000-FFFF-FFFF00000000}"/>
  </bookViews>
  <sheets>
    <sheet name="Worksheet" sheetId="2" r:id="rId1"/>
    <sheet name="Web Page Stuff" sheetId="4" r:id="rId2"/>
    <sheet name="Finished Product" sheetId="3" r:id="rId3"/>
    <sheet name="Sheet1" sheetId="5" r:id="rId4"/>
    <sheet name="Sheet3" sheetId="7" r:id="rId5"/>
    <sheet name="Sheet4" sheetId="8" r:id="rId6"/>
    <sheet name="Sheet5" sheetId="9" r:id="rId7"/>
    <sheet name="Sheet2" sheetId="6" r:id="rId8"/>
  </sheets>
  <definedNames>
    <definedName name="CDD" localSheetId="1">'Web Page Stuff'!#REF!</definedName>
    <definedName name="CDD_1" localSheetId="1">'Web Page Stuff'!#REF!</definedName>
    <definedName name="CDD_10" localSheetId="1">'Web Page Stuff'!#REF!</definedName>
    <definedName name="CDD_11" localSheetId="1">'Web Page Stuff'!#REF!</definedName>
    <definedName name="CDD_12" localSheetId="1">'Web Page Stuff'!#REF!</definedName>
    <definedName name="CDD_13" localSheetId="1">'Web Page Stuff'!#REF!</definedName>
    <definedName name="CDD_14" localSheetId="1">'Web Page Stuff'!#REF!</definedName>
    <definedName name="CDD_15" localSheetId="1">'Web Page Stuff'!#REF!</definedName>
    <definedName name="CDD_16" localSheetId="1">'Web Page Stuff'!#REF!</definedName>
    <definedName name="CDD_17" localSheetId="1">'Web Page Stuff'!#REF!</definedName>
    <definedName name="CDD_18" localSheetId="1">'Web Page Stuff'!#REF!</definedName>
    <definedName name="CDD_19" localSheetId="1">'Web Page Stuff'!#REF!</definedName>
    <definedName name="CDD_2" localSheetId="1">'Web Page Stuff'!#REF!</definedName>
    <definedName name="CDD_20" localSheetId="1">'Web Page Stuff'!#REF!</definedName>
    <definedName name="CDD_21" localSheetId="1">'Web Page Stuff'!#REF!</definedName>
    <definedName name="CDD_22" localSheetId="1">'Web Page Stuff'!#REF!</definedName>
    <definedName name="CDD_23" localSheetId="1">'Web Page Stuff'!#REF!</definedName>
    <definedName name="CDD_24" localSheetId="1">'Web Page Stuff'!#REF!</definedName>
    <definedName name="CDD_25" localSheetId="1">'Web Page Stuff'!#REF!</definedName>
    <definedName name="CDD_26" localSheetId="1">'Web Page Stuff'!#REF!</definedName>
    <definedName name="CDD_27" localSheetId="1">'Web Page Stuff'!#REF!</definedName>
    <definedName name="CDD_28" localSheetId="1">'Web Page Stuff'!#REF!</definedName>
    <definedName name="CDD_29" localSheetId="1">'Web Page Stuff'!#REF!</definedName>
    <definedName name="CDD_3" localSheetId="1">'Web Page Stuff'!#REF!</definedName>
    <definedName name="CDD_30" localSheetId="1">'Web Page Stuff'!#REF!</definedName>
    <definedName name="CDD_31" localSheetId="1">'Web Page Stuff'!#REF!</definedName>
    <definedName name="CDD_32" localSheetId="1">'Web Page Stuff'!#REF!</definedName>
    <definedName name="CDD_33" localSheetId="1">'Web Page Stuff'!#REF!</definedName>
    <definedName name="CDD_34" localSheetId="1">'Web Page Stuff'!#REF!</definedName>
    <definedName name="CDD_35" localSheetId="1">'Web Page Stuff'!#REF!</definedName>
    <definedName name="CDD_36" localSheetId="1">'Web Page Stuff'!#REF!</definedName>
    <definedName name="CDD_37" localSheetId="1">'Web Page Stuff'!#REF!</definedName>
    <definedName name="CDD_38" localSheetId="1">'Web Page Stuff'!#REF!</definedName>
    <definedName name="CDD_39" localSheetId="1">'Web Page Stuff'!#REF!</definedName>
    <definedName name="CDD_4" localSheetId="1">'Web Page Stuff'!#REF!</definedName>
    <definedName name="CDD_40" localSheetId="1">'Web Page Stuff'!#REF!</definedName>
    <definedName name="CDD_41" localSheetId="1">'Web Page Stuff'!#REF!</definedName>
    <definedName name="CDD_42" localSheetId="1">'Web Page Stuff'!#REF!</definedName>
    <definedName name="CDD_43" localSheetId="1">'Web Page Stuff'!#REF!</definedName>
    <definedName name="CDD_44" localSheetId="1">'Web Page Stuff'!#REF!</definedName>
    <definedName name="CDD_45" localSheetId="1">'Web Page Stuff'!#REF!</definedName>
    <definedName name="CDD_46" localSheetId="1">'Web Page Stuff'!#REF!</definedName>
    <definedName name="CDD_47" localSheetId="1">'Web Page Stuff'!#REF!</definedName>
    <definedName name="CDD_48" localSheetId="1">'Web Page Stuff'!#REF!</definedName>
    <definedName name="CDD_49" localSheetId="1">'Web Page Stuff'!#REF!</definedName>
    <definedName name="CDD_5" localSheetId="1">'Web Page Stuff'!#REF!</definedName>
    <definedName name="CDD_50" localSheetId="1">'Web Page Stuff'!#REF!</definedName>
    <definedName name="CDD_51" localSheetId="1">'Web Page Stuff'!#REF!</definedName>
    <definedName name="CDD_52" localSheetId="1">'Web Page Stuff'!#REF!</definedName>
    <definedName name="CDD_53" localSheetId="1">'Web Page Stuff'!#REF!</definedName>
    <definedName name="CDD_54" localSheetId="1">'Web Page Stuff'!#REF!</definedName>
    <definedName name="CDD_55" localSheetId="1">'Web Page Stuff'!#REF!</definedName>
    <definedName name="CDD_56" localSheetId="1">'Web Page Stuff'!#REF!</definedName>
    <definedName name="CDD_57" localSheetId="1">'Web Page Stuff'!$A$1:$A$78</definedName>
    <definedName name="CDD_6" localSheetId="1">'Web Page Stuff'!#REF!</definedName>
    <definedName name="CDD_7" localSheetId="1">'Web Page Stuff'!#REF!</definedName>
    <definedName name="CDD_8" localSheetId="1">'Web Page Stuff'!#REF!</definedName>
    <definedName name="CDD_9" localSheetId="1">'Web Page Stuff'!#REF!</definedName>
    <definedName name="ExternalData1" localSheetId="1">'Web Page Stuff'!#REF!</definedName>
    <definedName name="ExternalData2" localSheetId="1">'Web Page Stuff'!#REF!</definedName>
    <definedName name="ExternalData3" localSheetId="1">'Web Page Stuff'!#REF!</definedName>
    <definedName name="ExternalData4" localSheetId="1">'Web Page Stuff'!#REF!</definedName>
    <definedName name="HDD" localSheetId="1">'Web Page Stuff'!#REF!</definedName>
    <definedName name="HDD_1" localSheetId="1">'Web Page Stuff'!#REF!</definedName>
    <definedName name="HDD_2" localSheetId="1">'Web Page Stuff'!#REF!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2">'Finished Product'!$A$1:$H$93</definedName>
    <definedName name="Weekly_HDD" localSheetId="1">'Web Page Stuff'!#REF!</definedName>
    <definedName name="wsahddy" localSheetId="1">'Web Page Stuff'!#REF!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41" i="3" l="1"/>
  <c r="H41" i="3"/>
  <c r="E41" i="3"/>
  <c r="F41" i="3"/>
  <c r="F69" i="4"/>
  <c r="G69" i="4"/>
  <c r="H69" i="4"/>
  <c r="F70" i="4"/>
  <c r="G70" i="4"/>
  <c r="H70" i="4"/>
  <c r="F71" i="4"/>
  <c r="G71" i="4"/>
  <c r="H71" i="4"/>
  <c r="F72" i="4"/>
  <c r="G72" i="4"/>
  <c r="H72" i="4"/>
  <c r="F73" i="4"/>
  <c r="G73" i="4"/>
  <c r="H73" i="4"/>
  <c r="F74" i="4"/>
  <c r="G74" i="4"/>
  <c r="H74" i="4"/>
  <c r="F75" i="4"/>
  <c r="G75" i="4"/>
  <c r="H75" i="4"/>
  <c r="F76" i="4"/>
  <c r="G76" i="4"/>
  <c r="H76" i="4"/>
  <c r="F77" i="4"/>
  <c r="G77" i="4"/>
  <c r="H77" i="4"/>
  <c r="H68" i="4"/>
  <c r="G68" i="4"/>
  <c r="F68" i="4"/>
  <c r="G40" i="3"/>
  <c r="H40" i="3"/>
  <c r="E40" i="3"/>
  <c r="F40" i="3"/>
  <c r="C21" i="2"/>
  <c r="D21" i="2"/>
  <c r="E21" i="2"/>
  <c r="C22" i="2"/>
  <c r="D22" i="2"/>
  <c r="E22" i="2"/>
  <c r="C23" i="2"/>
  <c r="D23" i="2"/>
  <c r="E23" i="2"/>
  <c r="C24" i="2"/>
  <c r="D24" i="2"/>
  <c r="E24" i="2"/>
  <c r="C25" i="2"/>
  <c r="D25" i="2"/>
  <c r="E25" i="2"/>
  <c r="C26" i="2"/>
  <c r="D26" i="2"/>
  <c r="E26" i="2"/>
  <c r="C27" i="2"/>
  <c r="D27" i="2"/>
  <c r="E27" i="2"/>
  <c r="C28" i="2"/>
  <c r="D28" i="2"/>
  <c r="E28" i="2"/>
  <c r="C29" i="2"/>
  <c r="D29" i="2"/>
  <c r="E29" i="2"/>
  <c r="D20" i="2"/>
  <c r="E20" i="2"/>
  <c r="C20" i="2"/>
  <c r="G39" i="3"/>
  <c r="H39" i="3"/>
  <c r="E39" i="3"/>
  <c r="F39" i="3"/>
  <c r="E50" i="3"/>
  <c r="F50" i="3"/>
  <c r="G50" i="3"/>
  <c r="H50" i="3"/>
  <c r="G38" i="3"/>
  <c r="H38" i="3"/>
  <c r="E38" i="3"/>
  <c r="F38" i="3"/>
  <c r="G37" i="3"/>
  <c r="H37" i="3"/>
  <c r="E37" i="3"/>
  <c r="F37" i="3"/>
  <c r="G36" i="3"/>
  <c r="H36" i="3"/>
  <c r="E36" i="3"/>
  <c r="F36" i="3"/>
  <c r="G35" i="3"/>
  <c r="H35" i="3"/>
  <c r="E35" i="3"/>
  <c r="F35" i="3"/>
  <c r="E49" i="3"/>
  <c r="F49" i="3"/>
  <c r="G49" i="3"/>
  <c r="H49" i="3"/>
  <c r="G34" i="3"/>
  <c r="H34" i="3"/>
  <c r="E34" i="3"/>
  <c r="F34" i="3"/>
  <c r="G33" i="3"/>
  <c r="H33" i="3"/>
  <c r="E33" i="3"/>
  <c r="F33" i="3"/>
  <c r="G32" i="3"/>
  <c r="H32" i="3"/>
  <c r="E32" i="3"/>
  <c r="F32" i="3"/>
  <c r="G31" i="3"/>
  <c r="H31" i="3"/>
  <c r="E31" i="3"/>
  <c r="F31" i="3"/>
  <c r="G30" i="3"/>
  <c r="H30" i="3"/>
  <c r="E30" i="3"/>
  <c r="F30" i="3"/>
  <c r="E48" i="3"/>
  <c r="F48" i="3"/>
  <c r="G48" i="3"/>
  <c r="H48" i="3"/>
  <c r="G29" i="3"/>
  <c r="H29" i="3"/>
  <c r="E29" i="3"/>
  <c r="F29" i="3"/>
  <c r="E28" i="3"/>
  <c r="F28" i="3"/>
  <c r="G28" i="3"/>
  <c r="H28" i="3"/>
  <c r="E27" i="3"/>
  <c r="F27" i="3"/>
  <c r="G27" i="3"/>
  <c r="H27" i="3"/>
  <c r="E26" i="3"/>
  <c r="F26" i="3"/>
  <c r="G26" i="3"/>
  <c r="H26" i="3"/>
  <c r="C75" i="3" l="1"/>
  <c r="B4" i="9"/>
  <c r="B9" i="9"/>
  <c r="B72" i="3"/>
  <c r="C72" i="3"/>
  <c r="D72" i="3"/>
  <c r="B73" i="3"/>
  <c r="C73" i="3"/>
  <c r="D73" i="3"/>
  <c r="E25" i="3"/>
  <c r="F25" i="3"/>
  <c r="G25" i="3"/>
  <c r="H25" i="3"/>
  <c r="B65" i="3"/>
  <c r="J17" i="3" s="1"/>
  <c r="D63" i="3"/>
  <c r="L15" i="3" s="1"/>
  <c r="C62" i="3"/>
  <c r="K14" i="3" s="1"/>
  <c r="B61" i="3"/>
  <c r="J13" i="3" s="1"/>
  <c r="I10" i="2"/>
  <c r="H60" i="3" s="1"/>
  <c r="P12" i="3" s="1"/>
  <c r="D59" i="3"/>
  <c r="L11" i="3" s="1"/>
  <c r="C58" i="3"/>
  <c r="K10" i="3" s="1"/>
  <c r="B57" i="3"/>
  <c r="J9" i="3" s="1"/>
  <c r="I7" i="3"/>
  <c r="I8" i="3"/>
  <c r="I9" i="3"/>
  <c r="I10" i="3"/>
  <c r="I11" i="3"/>
  <c r="I12" i="3"/>
  <c r="I13" i="3"/>
  <c r="I14" i="3"/>
  <c r="I15" i="3"/>
  <c r="I16" i="3"/>
  <c r="I17" i="3"/>
  <c r="E47" i="3"/>
  <c r="F47" i="3"/>
  <c r="G47" i="3"/>
  <c r="H47" i="3"/>
  <c r="B56" i="3"/>
  <c r="J8" i="3" s="1"/>
  <c r="C56" i="3"/>
  <c r="K8" i="3" s="1"/>
  <c r="D56" i="3"/>
  <c r="L8" i="3" s="1"/>
  <c r="C57" i="3"/>
  <c r="K9" i="3" s="1"/>
  <c r="D57" i="3"/>
  <c r="L9" i="3" s="1"/>
  <c r="B58" i="3"/>
  <c r="J10" i="3" s="1"/>
  <c r="D58" i="3"/>
  <c r="L10" i="3" s="1"/>
  <c r="B59" i="3"/>
  <c r="J11" i="3" s="1"/>
  <c r="C59" i="3"/>
  <c r="K11" i="3" s="1"/>
  <c r="B60" i="3"/>
  <c r="J12" i="3" s="1"/>
  <c r="C60" i="3"/>
  <c r="K12" i="3" s="1"/>
  <c r="D60" i="3"/>
  <c r="L12" i="3" s="1"/>
  <c r="C61" i="3"/>
  <c r="K13" i="3" s="1"/>
  <c r="D61" i="3"/>
  <c r="L13" i="3" s="1"/>
  <c r="B62" i="3"/>
  <c r="J14" i="3" s="1"/>
  <c r="D62" i="3"/>
  <c r="L14" i="3" s="1"/>
  <c r="B63" i="3"/>
  <c r="J15" i="3" s="1"/>
  <c r="C63" i="3"/>
  <c r="K15" i="3" s="1"/>
  <c r="B64" i="3"/>
  <c r="J16" i="3" s="1"/>
  <c r="C64" i="3"/>
  <c r="K16" i="3" s="1"/>
  <c r="D64" i="3"/>
  <c r="L16" i="3" s="1"/>
  <c r="C65" i="3"/>
  <c r="K17" i="3" s="1"/>
  <c r="D65" i="3"/>
  <c r="L17" i="3" s="1"/>
  <c r="A70" i="3"/>
  <c r="I8" i="2"/>
  <c r="H58" i="3" s="1"/>
  <c r="P10" i="3" s="1"/>
  <c r="G9" i="2"/>
  <c r="F59" i="3" s="1"/>
  <c r="N11" i="3" s="1"/>
  <c r="G10" i="2"/>
  <c r="F60" i="3" s="1"/>
  <c r="N12" i="3" s="1"/>
  <c r="G12" i="2"/>
  <c r="F62" i="3" s="1"/>
  <c r="N14" i="3" s="1"/>
  <c r="I12" i="2"/>
  <c r="H12" i="2" s="1"/>
  <c r="G62" i="3" s="1"/>
  <c r="O14" i="3" s="1"/>
  <c r="G13" i="2"/>
  <c r="F63" i="3" s="1"/>
  <c r="N15" i="3" s="1"/>
  <c r="I13" i="2"/>
  <c r="H63" i="3" s="1"/>
  <c r="P15" i="3" s="1"/>
  <c r="G14" i="2"/>
  <c r="F14" i="2" s="1"/>
  <c r="E64" i="3" s="1"/>
  <c r="M16" i="3" s="1"/>
  <c r="I14" i="2"/>
  <c r="H64" i="3" s="1"/>
  <c r="P16" i="3" s="1"/>
  <c r="G15" i="2"/>
  <c r="F15" i="2" s="1"/>
  <c r="E65" i="3" s="1"/>
  <c r="M17" i="3" s="1"/>
  <c r="G11" i="2"/>
  <c r="F11" i="2" s="1"/>
  <c r="E61" i="3" s="1"/>
  <c r="M13" i="3" s="1"/>
  <c r="I9" i="2"/>
  <c r="H9" i="2" s="1"/>
  <c r="G59" i="3" s="1"/>
  <c r="O11" i="3" s="1"/>
  <c r="I11" i="2"/>
  <c r="H11" i="2" s="1"/>
  <c r="G61" i="3" s="1"/>
  <c r="O13" i="3" s="1"/>
  <c r="G8" i="2"/>
  <c r="F8" i="2" s="1"/>
  <c r="E58" i="3" s="1"/>
  <c r="M10" i="3" s="1"/>
  <c r="I7" i="2"/>
  <c r="H7" i="2" s="1"/>
  <c r="G57" i="3" s="1"/>
  <c r="O9" i="3" s="1"/>
  <c r="G7" i="2"/>
  <c r="F57" i="3" s="1"/>
  <c r="N9" i="3" s="1"/>
  <c r="I6" i="2"/>
  <c r="H6" i="2" s="1"/>
  <c r="G56" i="3" s="1"/>
  <c r="O8" i="3" s="1"/>
  <c r="G6" i="2"/>
  <c r="F6" i="2" s="1"/>
  <c r="E56" i="3" s="1"/>
  <c r="M8" i="3" s="1"/>
  <c r="I15" i="2"/>
  <c r="H65" i="3" s="1"/>
  <c r="P17" i="3" s="1"/>
  <c r="D76" i="3" l="1"/>
  <c r="D74" i="3"/>
  <c r="C74" i="3"/>
  <c r="B75" i="3"/>
  <c r="B74" i="3"/>
  <c r="D75" i="3"/>
  <c r="F13" i="2"/>
  <c r="E63" i="3" s="1"/>
  <c r="M15" i="3" s="1"/>
  <c r="F9" i="2"/>
  <c r="E59" i="3" s="1"/>
  <c r="M11" i="3" s="1"/>
  <c r="H14" i="2"/>
  <c r="G64" i="3" s="1"/>
  <c r="O16" i="3" s="1"/>
  <c r="F12" i="2"/>
  <c r="E62" i="3" s="1"/>
  <c r="M14" i="3" s="1"/>
  <c r="F64" i="3"/>
  <c r="N16" i="3" s="1"/>
  <c r="H56" i="3"/>
  <c r="P8" i="3" s="1"/>
  <c r="F58" i="3"/>
  <c r="N10" i="3" s="1"/>
  <c r="H62" i="3"/>
  <c r="P14" i="3" s="1"/>
  <c r="F10" i="2"/>
  <c r="E60" i="3" s="1"/>
  <c r="M12" i="3" s="1"/>
  <c r="H8" i="2"/>
  <c r="G58" i="3" s="1"/>
  <c r="O10" i="3" s="1"/>
  <c r="F65" i="3"/>
  <c r="N17" i="3" s="1"/>
  <c r="H13" i="2"/>
  <c r="G63" i="3" s="1"/>
  <c r="O15" i="3" s="1"/>
  <c r="H10" i="2"/>
  <c r="G60" i="3" s="1"/>
  <c r="O12" i="3" s="1"/>
  <c r="H15" i="2"/>
  <c r="G65" i="3" s="1"/>
  <c r="O17" i="3" s="1"/>
  <c r="F7" i="2"/>
  <c r="E57" i="3" s="1"/>
  <c r="M9" i="3" s="1"/>
  <c r="H57" i="3"/>
  <c r="P9" i="3" s="1"/>
  <c r="H61" i="3"/>
  <c r="P13" i="3" s="1"/>
  <c r="H59" i="3"/>
  <c r="P11" i="3" s="1"/>
  <c r="F61" i="3"/>
  <c r="N13" i="3" s="1"/>
  <c r="I20" i="2"/>
  <c r="H20" i="2" s="1"/>
  <c r="G72" i="3" s="1"/>
  <c r="F56" i="3"/>
  <c r="N8" i="3" s="1"/>
  <c r="I21" i="2"/>
  <c r="H73" i="3" s="1"/>
  <c r="G21" i="2"/>
  <c r="F73" i="3" s="1"/>
  <c r="I23" i="2"/>
  <c r="C77" i="3"/>
  <c r="G22" i="2"/>
  <c r="F22" i="2" s="1"/>
  <c r="E74" i="3" s="1"/>
  <c r="G20" i="2"/>
  <c r="F72" i="3" s="1"/>
  <c r="I22" i="2"/>
  <c r="G23" i="2"/>
  <c r="C76" i="3" l="1"/>
  <c r="B77" i="3"/>
  <c r="G25" i="2"/>
  <c r="F77" i="3" s="1"/>
  <c r="I25" i="2"/>
  <c r="H25" i="2" s="1"/>
  <c r="G77" i="3" s="1"/>
  <c r="D80" i="3"/>
  <c r="D78" i="3"/>
  <c r="B76" i="3"/>
  <c r="I24" i="2"/>
  <c r="H76" i="3" s="1"/>
  <c r="G24" i="2"/>
  <c r="F24" i="2" s="1"/>
  <c r="E76" i="3" s="1"/>
  <c r="C79" i="3"/>
  <c r="D77" i="3"/>
  <c r="H72" i="3"/>
  <c r="H21" i="2"/>
  <c r="G73" i="3" s="1"/>
  <c r="F74" i="3"/>
  <c r="F20" i="2"/>
  <c r="E72" i="3" s="1"/>
  <c r="F21" i="2"/>
  <c r="E73" i="3" s="1"/>
  <c r="H23" i="2"/>
  <c r="G75" i="3" s="1"/>
  <c r="H75" i="3"/>
  <c r="F23" i="2"/>
  <c r="E75" i="3" s="1"/>
  <c r="F75" i="3"/>
  <c r="H74" i="3"/>
  <c r="H22" i="2"/>
  <c r="G74" i="3" s="1"/>
  <c r="H77" i="3" l="1"/>
  <c r="C80" i="3"/>
  <c r="C78" i="3"/>
  <c r="G27" i="2"/>
  <c r="F79" i="3" s="1"/>
  <c r="F25" i="2"/>
  <c r="E77" i="3" s="1"/>
  <c r="B81" i="3"/>
  <c r="B42" i="3" s="1"/>
  <c r="B79" i="3"/>
  <c r="H24" i="2"/>
  <c r="G76" i="3" s="1"/>
  <c r="C81" i="3"/>
  <c r="C42" i="3" s="1"/>
  <c r="G26" i="2"/>
  <c r="B78" i="3"/>
  <c r="I26" i="2"/>
  <c r="D79" i="3"/>
  <c r="I27" i="2"/>
  <c r="F76" i="3"/>
  <c r="G29" i="2" l="1"/>
  <c r="F29" i="2" s="1"/>
  <c r="E81" i="3" s="1"/>
  <c r="F42" i="3"/>
  <c r="F27" i="2"/>
  <c r="E79" i="3" s="1"/>
  <c r="E42" i="3"/>
  <c r="D81" i="3"/>
  <c r="D42" i="3" s="1"/>
  <c r="I29" i="2"/>
  <c r="I28" i="2"/>
  <c r="B80" i="3"/>
  <c r="G28" i="2"/>
  <c r="F26" i="2"/>
  <c r="E78" i="3" s="1"/>
  <c r="F78" i="3"/>
  <c r="H26" i="2"/>
  <c r="G78" i="3" s="1"/>
  <c r="H78" i="3"/>
  <c r="H27" i="2"/>
  <c r="G79" i="3" s="1"/>
  <c r="H79" i="3"/>
  <c r="F81" i="3" l="1"/>
  <c r="F80" i="3"/>
  <c r="F28" i="2"/>
  <c r="E80" i="3" s="1"/>
  <c r="H80" i="3"/>
  <c r="H28" i="2"/>
  <c r="G80" i="3" s="1"/>
  <c r="H81" i="3"/>
  <c r="H29" i="2"/>
  <c r="G81" i="3" s="1"/>
  <c r="H42" i="3"/>
  <c r="G42" i="3"/>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nection" type="4" refreshedVersion="8" background="1" saveData="1">
    <webPr consecutive="1" xl2000="1" url="http://www.cpc.ncep.noaa.gov/products/analysis_monitoring/cdus/degree_days/wsacddy.txt" htmlTables="1" htmlFormat="all"/>
  </connection>
  <connection id="2" xr16:uid="{00000000-0015-0000-FFFF-FFFF01000000}" keepAlive="1" name="Query - wsacddy (3)" description="Connection to the 'wsacddy (3)' query in the workbook." type="5" refreshedVersion="0" background="1">
    <dbPr connection="Provider=Microsoft.Mashup.OleDb.1;Data Source=$Workbook$;Location=wsacddy (3);Extended Properties=&quot;&quot;" command="SELECT * FROM [wsacddy (3)]"/>
  </connection>
</connections>
</file>

<file path=xl/sharedStrings.xml><?xml version="1.0" encoding="utf-8"?>
<sst xmlns="http://schemas.openxmlformats.org/spreadsheetml/2006/main" count="730" uniqueCount="283">
  <si>
    <t xml:space="preserve">Cooling Degree Days by Census Region </t>
  </si>
  <si>
    <t>% Change '26</t>
  </si>
  <si>
    <t>Region</t>
  </si>
  <si>
    <t>Normal</t>
  </si>
  <si>
    <t>From '25</t>
  </si>
  <si>
    <t>From Normal</t>
  </si>
  <si>
    <t>New England</t>
  </si>
  <si>
    <t>Middle Atlantic</t>
  </si>
  <si>
    <t>E N Central</t>
  </si>
  <si>
    <t>W N Central</t>
  </si>
  <si>
    <t>South Atlantic</t>
  </si>
  <si>
    <t>E S Central</t>
  </si>
  <si>
    <t>W S Central</t>
  </si>
  <si>
    <t>Mountain</t>
  </si>
  <si>
    <t>Pacific</t>
  </si>
  <si>
    <t>United States</t>
  </si>
  <si>
    <t>Cumulative Cooling Degree Days By Census Region</t>
  </si>
  <si>
    <t>Last Weeks Cumulative #'s</t>
  </si>
  <si>
    <t>COO</t>
  </si>
  <si>
    <t>LING</t>
  </si>
  <si>
    <t>DEGRE</t>
  </si>
  <si>
    <t>E DAY</t>
  </si>
  <si>
    <t>POPULATION-W</t>
  </si>
  <si>
    <t>EIGHT</t>
  </si>
  <si>
    <t>ED ST</t>
  </si>
  <si>
    <t>ATE,R</t>
  </si>
  <si>
    <t>CLI</t>
  </si>
  <si>
    <t>MATE</t>
  </si>
  <si>
    <t>PREDI</t>
  </si>
  <si>
    <t>CTION</t>
  </si>
  <si>
    <t>LAST DA</t>
  </si>
  <si>
    <t>TE OF</t>
  </si>
  <si>
    <t>DATA</t>
  </si>
  <si>
    <t>COLL</t>
  </si>
  <si>
    <t>ACCUMUL</t>
  </si>
  <si>
    <t>ATION</t>
  </si>
  <si>
    <t>S ARE</t>
  </si>
  <si>
    <t>FROM</t>
  </si>
  <si>
    <t>-999 =</t>
  </si>
  <si>
    <t>NORM</t>
  </si>
  <si>
    <t>AL LE</t>
  </si>
  <si>
    <t>SS TH</t>
  </si>
  <si>
    <t>STATE</t>
  </si>
  <si>
    <t>WEEK</t>
  </si>
  <si>
    <t>TOTAL</t>
  </si>
  <si>
    <t>DEV</t>
  </si>
  <si>
    <t>L YR</t>
  </si>
  <si>
    <t>2000 C</t>
  </si>
  <si>
    <t>DD no</t>
  </si>
  <si>
    <t>rmals</t>
  </si>
  <si>
    <t>impl</t>
  </si>
  <si>
    <t>ALABAMA</t>
  </si>
  <si>
    <t>ALASKA</t>
  </si>
  <si>
    <t>ARIZONA</t>
  </si>
  <si>
    <t>ARKANSAS</t>
  </si>
  <si>
    <t>CALIFORNIA</t>
  </si>
  <si>
    <t>COLORADO</t>
  </si>
  <si>
    <t>CONNECTICUT</t>
  </si>
  <si>
    <t>DELAWARE</t>
  </si>
  <si>
    <t>DISTRCT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</si>
  <si>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</si>
  <si>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</si>
  <si>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</si>
  <si>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</si>
  <si>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</si>
  <si>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</si>
  <si>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</si>
  <si>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</si>
  <si>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</si>
  <si>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</si>
  <si>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</si>
  <si>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</si>
  <si>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</si>
  <si>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</si>
  <si>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</si>
  <si>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</si>
  <si>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</si>
  <si>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</si>
  <si>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</si>
  <si>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</si>
  <si>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</si>
  <si>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</si>
  <si>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</si>
  <si>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</si>
  <si>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</si>
  <si>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</si>
  <si>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</si>
  <si>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</si>
  <si>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</si>
  <si>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</si>
  <si>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</si>
  <si>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</si>
  <si>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</si>
  <si>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</si>
  <si>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</si>
  <si>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</si>
  <si>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</si>
  <si>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</si>
  <si>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</si>
  <si>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</si>
  <si>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</si>
  <si>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</si>
  <si>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REGION</t>
  </si>
  <si>
    <t>NEW ENGLAND</t>
  </si>
  <si>
    <t>MIDDLE ATLANTIC</t>
  </si>
  <si>
    <t>E N CENTRAL</t>
  </si>
  <si>
    <t>W N CENTRAL</t>
  </si>
  <si>
    <t>SOUTH ATLANTIC</t>
  </si>
  <si>
    <t>E S CENTRAL</t>
  </si>
  <si>
    <t>W S CENTRAL</t>
  </si>
  <si>
    <t>MOUNTAIN</t>
  </si>
  <si>
    <t>PACIFIC</t>
  </si>
  <si>
    <t>UNITED STATES</t>
  </si>
  <si>
    <t>AMERICAN GAS ASSOCIATION</t>
  </si>
  <si>
    <t>Interoffice Memorandum</t>
  </si>
  <si>
    <t>TO:</t>
  </si>
  <si>
    <t>Distribution</t>
  </si>
  <si>
    <t>Date:</t>
  </si>
  <si>
    <t>FROM:</t>
  </si>
  <si>
    <t>Paul Pierson</t>
  </si>
  <si>
    <t>% Change: 2025</t>
  </si>
  <si>
    <t>From 2024</t>
  </si>
  <si>
    <t>SUBJECT:</t>
  </si>
  <si>
    <t>Weekly Cooling Degree Day Data</t>
  </si>
  <si>
    <t>COOLING DEGREE DAY SUMMARY</t>
  </si>
  <si>
    <t>For the week ending August 22, the weather in the United States was 10.8 percent warmer than last year and was 26.2 percent warmer than normal.  All regions were warmer than last year except the E.N. Central, and W.N. Central regions.  All regions were warmer than normal except for the New England region. For the month of July, the weather in the United States was 1.1 percent warmer than last year and 18.4 percent warmer than normal.</t>
  </si>
  <si>
    <t>WEEKLY COMPARISON</t>
  </si>
  <si>
    <t>Week</t>
  </si>
  <si>
    <t>% Change: 2026</t>
  </si>
  <si>
    <t>Ending</t>
  </si>
  <si>
    <t>From 2025</t>
  </si>
  <si>
    <t>Cumulative</t>
  </si>
  <si>
    <t>MONTHLY COMPARISON COOLING DEGREE DATA</t>
  </si>
  <si>
    <t>Month</t>
  </si>
  <si>
    <t>April</t>
  </si>
  <si>
    <t>May</t>
  </si>
  <si>
    <t>June</t>
  </si>
  <si>
    <t>July</t>
  </si>
  <si>
    <t>COOLING DEGREE DAYS BY CENSUS REGION FOR THE WEEK ENDING: August 22, 2026</t>
  </si>
  <si>
    <t>CUMULATIVE COOLING DEGREE DAYS BY CENSUS REGION</t>
  </si>
  <si>
    <t>.</t>
  </si>
  <si>
    <t xml:space="preserve"> ALABAMA           113   14    1     838   126    -5    18    -1</t>
  </si>
  <si>
    <t xml:space="preserve"> ALASKA              8    7    5      10     6     1  -999  -999</t>
  </si>
  <si>
    <t xml:space="preserve"> ARIZONA           156   10  -11    1020   -75  -183    -7   -15</t>
  </si>
  <si>
    <t xml:space="preserve"> ARKANSAS          130   28   33     838   192   208    30    33</t>
  </si>
  <si>
    <t xml:space="preserve"> CALIFORNIA         64   18   -6     208   -61  -103   -23   -33</t>
  </si>
  <si>
    <t xml:space="preserve"> COLORADO           45   21    4     200   116    57  -999  -999</t>
  </si>
  <si>
    <t xml:space="preserve"> CONNECTICUT        87   44   30     208    53   -16    34    -7</t>
  </si>
  <si>
    <t xml:space="preserve"> DELAWARE          112   39   13     485   148   -18    44    -4</t>
  </si>
  <si>
    <t xml:space="preserve"> DISTRCT COLUMBIA  136   39   17     739   210    49    40     7</t>
  </si>
  <si>
    <t xml:space="preserve"> FLORIDA           115   -2  -20    1648   193   -89    13    -5</t>
  </si>
  <si>
    <t xml:space="preserve"> GEORGIA           105   11    3     800   153    75    24    10</t>
  </si>
  <si>
    <t xml:space="preserve"> HAWAII            113   13    0    2263   370    75    20     3</t>
  </si>
  <si>
    <t xml:space="preserve"> IDAHO              31   -1  -40     116     0   -63     0   -35</t>
  </si>
  <si>
    <t xml:space="preserve"> ILLINOIS           86   26   14     442   125   111    39    34</t>
  </si>
  <si>
    <t xml:space="preserve"> INDIANA            94   33   24     472   141   148    43    46</t>
  </si>
  <si>
    <t xml:space="preserve"> IOWA               65    6   -1     471   157   131    50    39</t>
  </si>
  <si>
    <t xml:space="preserve"> KANSAS            107   15   28     697   202   222    41    47</t>
  </si>
  <si>
    <t xml:space="preserve"> KENTUCKY          109   35   31     676   258   185    62    38</t>
  </si>
  <si>
    <t xml:space="preserve"> LOUISIANA         121    4   -6    1184   126   -64    12    -5</t>
  </si>
  <si>
    <t xml:space="preserve"> MAINE              62   43   33      87    39    10  -999  -999</t>
  </si>
  <si>
    <t xml:space="preserve"> MARYLAND          113   43   17     481   148    18    44     4</t>
  </si>
  <si>
    <t xml:space="preserve"> MASSACHUSETTS      89   53   38     189    72   -19    62    -9</t>
  </si>
  <si>
    <t xml:space="preserve"> MICHIGAN           77   36   38     259    62    75    31    41</t>
  </si>
  <si>
    <t xml:space="preserve"> MINNESOTA          49   12    3     281   101   110    56    64</t>
  </si>
  <si>
    <t xml:space="preserve"> MISSISSIPPI       120   13    2     892    72    -3     9     0</t>
  </si>
  <si>
    <t xml:space="preserve"> MISSOURI          107   26   30     676   235   255    53    61</t>
  </si>
  <si>
    <t xml:space="preserve"> MONTANA            18    0  -34      63     2   -46  -999  -999</t>
  </si>
  <si>
    <t xml:space="preserve"> NEBRASKA           74    3    2     502   139   122    38    32</t>
  </si>
  <si>
    <t xml:space="preserve"> NEVADA            128   19  -16     716    23   -62     3    -8</t>
  </si>
  <si>
    <t xml:space="preserve"> NEW HAMPSHIRE      82   57   50     144    63     3  -999  -999</t>
  </si>
  <si>
    <t xml:space="preserve"> NEW JERSEY        100   44   27     311    81    17    35     6</t>
  </si>
  <si>
    <t xml:space="preserve"> NEW MEXICO         75   11   -3     436   108    23    33     6</t>
  </si>
  <si>
    <t xml:space="preserve"> NEW YORK           91   46   33     257    81    30    46    13</t>
  </si>
  <si>
    <t xml:space="preserve"> NORTH CAROLINA    106   21    6     736   239   120    48    19</t>
  </si>
  <si>
    <t xml:space="preserve"> NORTH DAKOTA       43   10   -8     246    89    83    57    51</t>
  </si>
  <si>
    <t xml:space="preserve"> OHIO               93   42   32     404   144   109    55    37</t>
  </si>
  <si>
    <t xml:space="preserve"> OKLAHOMA          125   16   26     800   140   140    21    21</t>
  </si>
  <si>
    <t xml:space="preserve"> OREGON             14   -1  -14      61    17   -54  -999  -999</t>
  </si>
  <si>
    <t xml:space="preserve"> PENNSYLVANIA       95   48   27     304    93    39    44    15</t>
  </si>
  <si>
    <t xml:space="preserve"> RHODE ISLAND       89   54   34     197    89   -19    82    -9</t>
  </si>
  <si>
    <t xml:space="preserve"> SOUTH CAROLINA    114   13   -3     869   184    52    27     6</t>
  </si>
  <si>
    <t xml:space="preserve"> SOUTH DAKOTA       61    7   -6     348   100   104    40    43</t>
  </si>
  <si>
    <t xml:space="preserve"> TENNESSEE         105   23   24     657   169   153    35    30</t>
  </si>
  <si>
    <t xml:space="preserve"> TEXAS             133   10    4    1197   126   -94    12    -7</t>
  </si>
  <si>
    <t xml:space="preserve"> UTAH               61   12  -17     234    41   -23    21    -9</t>
  </si>
  <si>
    <t xml:space="preserve"> VERMONT            82   60   60     127    51    26  -999  -999</t>
  </si>
  <si>
    <t xml:space="preserve"> VIRGINIA          103   33   10     606   256   101    73    20</t>
  </si>
  <si>
    <t xml:space="preserve"> WASHINGTON         18    6   -7      71    31   -26  -999  -999</t>
  </si>
  <si>
    <t xml:space="preserve"> WEST VIRGINIA      86   34   19     481   221   147    85    44</t>
  </si>
  <si>
    <t xml:space="preserve"> WISCONSIN          57   20   18     239    69    82    41    52</t>
  </si>
  <si>
    <t xml:space="preserve"> WYOMING            32    8   -7     106    22     7  -999  -999</t>
  </si>
  <si>
    <t xml:space="preserve">   REGION</t>
  </si>
  <si>
    <t xml:space="preserve"> NEW ENGLAND        85   52   37     178    76   -12    75    -6</t>
  </si>
  <si>
    <t xml:space="preserve"> MIDDLE ATLANTIC    94   45   30     283    94    30    50    12</t>
  </si>
  <si>
    <t xml:space="preserve"> E N CENTRAL        83   33   26     372   123   104    49    39</t>
  </si>
  <si>
    <t xml:space="preserve"> W N CENTRAL        79   15   13     504   174   171    53    51</t>
  </si>
  <si>
    <t xml:space="preserve"> SOUTH ATLANTIC    109   17   -1     979   208    28    27     3</t>
  </si>
  <si>
    <t xml:space="preserve"> E S CENTRAL       111   22   16     748   171    93    30    14</t>
  </si>
  <si>
    <t xml:space="preserve"> W S CENTRAL       130   12    7    1121   146   -38    15    -3</t>
  </si>
  <si>
    <t xml:space="preserve"> MOUNTAIN           88   16  -11     501    56   -52    13    -9</t>
  </si>
  <si>
    <t xml:space="preserve"> PACIFIC            54   18   -7     178   -15   -89    -8   -33</t>
  </si>
  <si>
    <t xml:space="preserve"> </t>
  </si>
  <si>
    <t xml:space="preserve"> UNITED STATES      92   24   11     557   114    22    26     4</t>
  </si>
  <si>
    <t>Column1</t>
  </si>
  <si>
    <t xml:space="preserve">  </t>
  </si>
  <si>
    <t xml:space="preserve">              COOLING DEGREE DAY DATA WEEKLY SUMMARY</t>
  </si>
  <si>
    <t xml:space="preserve">     POPULATION-WEIGHTED STATE,REGIONAL,AND NATIONAL AVERAGES</t>
  </si>
  <si>
    <t xml:space="preserve">              CLIMATE PREDICTION CENTER-NCEP-NWS-NOAA</t>
  </si>
  <si>
    <t xml:space="preserve">          LAST DATE OF DATA COLLECTION PERIOD IS JUL  7, 2018</t>
  </si>
  <si>
    <t xml:space="preserve">          ACCUMULATIONS ARE FROM JAN  1, 2018 TO JUL  7, 2018</t>
  </si>
  <si>
    <t xml:space="preserve">           -999 = NORMAL LESS THAN 100 OR RATIO INCALCULABLE</t>
  </si>
  <si>
    <t xml:space="preserve">   STATE         WEEK  WEEK WEEK    CUM   CUM   CUM   CUM   CUM</t>
  </si>
  <si>
    <t xml:space="preserve">                 TOTAL DEV  DEV     TOTAL DEV   DEV   DEV   DEV</t>
  </si>
  <si>
    <t xml:space="preserve">                       FROM FROM          FROM  FROM  FROM  FROM</t>
  </si>
  <si>
    <t xml:space="preserve">                       NORM L YR          NORM  L YR  NORM  L YR</t>
  </si>
  <si>
    <t xml:space="preserve">                                                      PRCT  PRCT</t>
  </si>
  <si>
    <t xml:space="preserve">           2000 CDD normals implemented 1/1/2003 </t>
  </si>
  <si>
    <t>Column2</t>
  </si>
  <si>
    <t>Column3</t>
  </si>
  <si>
    <t/>
  </si>
  <si>
    <t>DISTRCT</t>
  </si>
  <si>
    <t>COLUMBIA</t>
  </si>
  <si>
    <t>NEW</t>
  </si>
  <si>
    <t>HAMPSHIRE</t>
  </si>
  <si>
    <t>JERSEY</t>
  </si>
  <si>
    <t>MEXICO</t>
  </si>
  <si>
    <t>YORK</t>
  </si>
  <si>
    <t>NORTH</t>
  </si>
  <si>
    <t>CAROLINA</t>
  </si>
  <si>
    <t>DAKOTA</t>
  </si>
  <si>
    <t>RHODE</t>
  </si>
  <si>
    <t>ISLAND</t>
  </si>
  <si>
    <t>SOUTH</t>
  </si>
  <si>
    <t>WEST</t>
  </si>
  <si>
    <t>ENGLAND</t>
  </si>
  <si>
    <t>MIDDLE</t>
  </si>
  <si>
    <t>ATLANTIC</t>
  </si>
  <si>
    <t>E</t>
  </si>
  <si>
    <t>N</t>
  </si>
  <si>
    <t>W</t>
  </si>
  <si>
    <t>S</t>
  </si>
  <si>
    <t>UNITED</t>
  </si>
  <si>
    <t>STATES</t>
  </si>
  <si>
    <t>C</t>
  </si>
  <si>
    <t>OOLING</t>
  </si>
  <si>
    <t>RE</t>
  </si>
  <si>
    <t>DATA WEE</t>
  </si>
  <si>
    <t>KLY SU</t>
  </si>
  <si>
    <t>MMARY</t>
  </si>
  <si>
    <t>POPULATION</t>
  </si>
  <si>
    <t>ST</t>
  </si>
  <si>
    <t>ATE</t>
  </si>
  <si>
    <t>LIMATE</t>
  </si>
  <si>
    <t>DI</t>
  </si>
  <si>
    <t>CENTER-N</t>
  </si>
  <si>
    <t>CEP-NW</t>
  </si>
  <si>
    <t>S-NOAA</t>
  </si>
  <si>
    <t>LAST</t>
  </si>
  <si>
    <t>DATE OF</t>
  </si>
  <si>
    <t>TA</t>
  </si>
  <si>
    <t>ECTION PE</t>
  </si>
  <si>
    <t>RIOD I</t>
  </si>
  <si>
    <t>S JUL</t>
  </si>
  <si>
    <t>ACCUM</t>
  </si>
  <si>
    <t>ULATION</t>
  </si>
  <si>
    <t>LE</t>
  </si>
  <si>
    <t>AN 100 OR</t>
  </si>
  <si>
    <t>RATIO</t>
  </si>
  <si>
    <t>INCAL</t>
  </si>
  <si>
    <t>CULAB</t>
  </si>
  <si>
    <t>EK</t>
  </si>
  <si>
    <t>CUM</t>
  </si>
  <si>
    <t>V</t>
  </si>
  <si>
    <t>OM</t>
  </si>
  <si>
    <t>RM</t>
  </si>
  <si>
    <t>PRCT</t>
  </si>
  <si>
    <t>CDD no</t>
  </si>
  <si>
    <t>ls</t>
  </si>
  <si>
    <t>emented 1</t>
  </si>
  <si>
    <t>/1/200</t>
  </si>
  <si>
    <t>DISTRCT COLUMB</t>
  </si>
  <si>
    <t>MIDDLE ATLANTI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</si>
</sst>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_);_(* \(#,##0.0\);_(* &quot;-&quot;?_);_(@_)"/>
    <numFmt numFmtId="165" formatCode="#,##0.0_);\(#,##0.0\)"/>
    <numFmt numFmtId="166" formatCode="0.0"/>
    <numFmt numFmtId="167" formatCode="0;[Red]0"/>
    <numFmt numFmtId="168" formatCode="0.0;[Red]0.0"/>
    <numFmt numFmtId="169" formatCode="mm/dd/yy"/>
    <numFmt numFmtId="170" formatCode="[$-409]mmmm\ d\,\ yyyy;@"/>
  </numFmts>
  <fonts count="14">
    <font>
      <sz val="10"/>
      <name val="Arial"/>
    </font>
    <font>
      <sz val="10"/>
      <name val="Arial"/>
      <family val="2"/>
    </font>
    <font>
      <b/>
      <sz val="10"/>
      <name val="Times New Roman"/>
      <family val="1"/>
    </font>
    <font>
      <sz val="10"/>
      <name val="Times New Roman"/>
      <family val="1"/>
    </font>
    <font>
      <sz val="8"/>
      <name val="Arial"/>
      <family val="2"/>
    </font>
    <font>
      <i/>
      <sz val="8"/>
      <name val="Arial"/>
      <family val="2"/>
    </font>
    <font>
      <b/>
      <sz val="10"/>
      <name val="Arial"/>
      <family val="2"/>
    </font>
    <font>
      <i/>
      <sz val="10"/>
      <name val="Arial"/>
      <family val="2"/>
    </font>
    <font>
      <sz val="9"/>
      <name val="Arial"/>
      <family val="2"/>
    </font>
    <font>
      <b/>
      <sz val="11"/>
      <name val="Times New Roman"/>
      <family val="1"/>
    </font>
    <font>
      <sz val="11"/>
      <name val="Times New Roman"/>
      <family val="1"/>
    </font>
    <font>
      <sz val="8"/>
      <name val="Calibri"/>
      <family val="2"/>
      <scheme val="minor"/>
    </font>
    <font>
      <sz val="10"/>
      <color rgb="FF000000"/>
      <name val="Arial Unicode MS"/>
      <family val="2"/>
    </font>
    <font>
      <sz val="10"/>
      <color rgb="FF000000"/>
      <name val="Arial Unicode MS"/>
    </font>
  </fonts>
  <fills count="3">
    <fill>
      <patternFill patternType="none"/>
    </fill>
    <fill>
      <patternFill patternType="gray125"/>
    </fill>
    <fill>
      <patternFill patternType="solid">
        <fgColor theme="0" tint="-0.14996795556505021"/>
        <bgColor indexed="64"/>
      </patternFill>
    </fill>
  </fills>
  <borders count="11">
    <border>
      <left/>
      <right/>
      <top/>
      <bottom/>
      <diagonal/>
    </border>
    <border>
      <left/>
      <right/>
      <top/>
      <bottom style="thin">
        <color indexed="64"/>
      </bottom>
      <diagonal/>
    </border>
    <border>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5">
    <xf numFmtId="167" fontId="0" fillId="0" borderId="0"/>
    <xf numFmtId="164" fontId="3" fillId="0" borderId="0" applyBorder="0" applyAlignment="0"/>
    <xf numFmtId="164" fontId="1" fillId="0" borderId="0" applyFont="0" applyFill="0" applyBorder="0" applyAlignment="0" applyProtection="0"/>
    <xf numFmtId="166" fontId="5" fillId="0" borderId="0" applyFont="0" applyAlignment="0"/>
    <xf numFmtId="49" fontId="3" fillId="0" borderId="0" applyBorder="0" applyAlignment="0" applyProtection="0"/>
  </cellStyleXfs>
  <cellXfs count="73">
    <xf numFmtId="167" fontId="0" fillId="0" borderId="0" xfId="0"/>
    <xf numFmtId="167" fontId="2" fillId="0" borderId="0" xfId="0" applyFont="1"/>
    <xf numFmtId="167" fontId="3" fillId="0" borderId="0" xfId="0" applyFont="1"/>
    <xf numFmtId="167" fontId="3" fillId="0" borderId="0" xfId="0" applyFont="1" applyAlignment="1">
      <alignment horizontal="left" indent="2"/>
    </xf>
    <xf numFmtId="167" fontId="3" fillId="0" borderId="0" xfId="0" applyFont="1" applyAlignment="1">
      <alignment horizontal="left" indent="1"/>
    </xf>
    <xf numFmtId="167" fontId="3" fillId="0" borderId="0" xfId="0" applyFont="1" applyAlignment="1">
      <alignment horizontal="right"/>
    </xf>
    <xf numFmtId="167" fontId="3" fillId="0" borderId="0" xfId="0" applyFont="1" applyAlignment="1">
      <alignment horizontal="left" indent="3"/>
    </xf>
    <xf numFmtId="164" fontId="3" fillId="0" borderId="0" xfId="2" applyFont="1" applyAlignment="1">
      <alignment horizontal="center"/>
    </xf>
    <xf numFmtId="164" fontId="3" fillId="0" borderId="0" xfId="2" applyFont="1" applyAlignment="1">
      <alignment horizontal="left" indent="1"/>
    </xf>
    <xf numFmtId="167" fontId="3" fillId="0" borderId="1" xfId="0" applyFont="1" applyBorder="1"/>
    <xf numFmtId="167" fontId="3" fillId="0" borderId="1" xfId="0" applyFont="1" applyBorder="1" applyAlignment="1">
      <alignment horizontal="right"/>
    </xf>
    <xf numFmtId="164" fontId="3" fillId="0" borderId="1" xfId="2" applyFont="1" applyBorder="1" applyAlignment="1">
      <alignment horizontal="center"/>
    </xf>
    <xf numFmtId="164" fontId="3" fillId="0" borderId="1" xfId="2" applyFont="1" applyBorder="1" applyAlignment="1">
      <alignment horizontal="left" indent="1"/>
    </xf>
    <xf numFmtId="167" fontId="2" fillId="0" borderId="0" xfId="0" applyFont="1" applyAlignment="1">
      <alignment horizontal="right"/>
    </xf>
    <xf numFmtId="165" fontId="3" fillId="0" borderId="0" xfId="2" applyNumberFormat="1" applyFont="1" applyAlignment="1"/>
    <xf numFmtId="167" fontId="4" fillId="0" borderId="0" xfId="0" applyFont="1"/>
    <xf numFmtId="164" fontId="4" fillId="0" borderId="0" xfId="2" applyFont="1" applyAlignment="1">
      <alignment horizontal="center"/>
    </xf>
    <xf numFmtId="165" fontId="3" fillId="0" borderId="1" xfId="2" applyNumberFormat="1" applyFont="1" applyBorder="1" applyAlignment="1"/>
    <xf numFmtId="164" fontId="3" fillId="0" borderId="0" xfId="0" applyNumberFormat="1" applyFont="1"/>
    <xf numFmtId="164" fontId="3" fillId="0" borderId="0" xfId="0" applyNumberFormat="1" applyFont="1" applyAlignment="1">
      <alignment horizontal="right"/>
    </xf>
    <xf numFmtId="166" fontId="4" fillId="0" borderId="0" xfId="2" applyNumberFormat="1" applyFont="1" applyAlignment="1">
      <alignment horizontal="center"/>
    </xf>
    <xf numFmtId="164" fontId="4" fillId="0" borderId="0" xfId="2" applyFont="1" applyFill="1" applyAlignment="1">
      <alignment horizontal="center"/>
    </xf>
    <xf numFmtId="14" fontId="3" fillId="0" borderId="0" xfId="0" applyNumberFormat="1" applyFont="1"/>
    <xf numFmtId="167" fontId="6" fillId="0" borderId="0" xfId="0" applyFont="1"/>
    <xf numFmtId="167" fontId="7" fillId="0" borderId="0" xfId="0" applyFont="1"/>
    <xf numFmtId="164" fontId="3" fillId="0" borderId="0" xfId="2" applyFont="1" applyBorder="1" applyAlignment="1">
      <alignment horizontal="center"/>
    </xf>
    <xf numFmtId="166" fontId="4" fillId="0" borderId="0" xfId="0" applyNumberFormat="1" applyFont="1"/>
    <xf numFmtId="166" fontId="6" fillId="0" borderId="0" xfId="0" applyNumberFormat="1" applyFont="1"/>
    <xf numFmtId="166" fontId="0" fillId="0" borderId="0" xfId="0" applyNumberFormat="1"/>
    <xf numFmtId="166" fontId="3" fillId="0" borderId="0" xfId="0" applyNumberFormat="1" applyFont="1" applyAlignment="1">
      <alignment horizontal="left" indent="3"/>
    </xf>
    <xf numFmtId="167" fontId="2" fillId="0" borderId="2" xfId="0" applyFont="1" applyBorder="1"/>
    <xf numFmtId="167" fontId="3" fillId="0" borderId="2" xfId="0" applyFont="1" applyBorder="1"/>
    <xf numFmtId="164" fontId="3" fillId="0" borderId="2" xfId="2" applyFont="1" applyBorder="1" applyAlignment="1">
      <alignment horizontal="center"/>
    </xf>
    <xf numFmtId="169" fontId="3" fillId="0" borderId="0" xfId="0" quotePrefix="1" applyNumberFormat="1" applyFont="1" applyAlignment="1">
      <alignment horizontal="left"/>
    </xf>
    <xf numFmtId="167" fontId="2" fillId="0" borderId="0" xfId="0" applyFont="1" applyAlignment="1">
      <alignment horizontal="left"/>
    </xf>
    <xf numFmtId="167" fontId="8" fillId="0" borderId="0" xfId="0" applyFont="1"/>
    <xf numFmtId="167" fontId="11" fillId="0" borderId="0" xfId="0" applyFont="1"/>
    <xf numFmtId="167" fontId="11" fillId="0" borderId="0" xfId="0" applyFont="1" applyAlignment="1">
      <alignment horizontal="right"/>
    </xf>
    <xf numFmtId="167" fontId="11" fillId="0" borderId="0" xfId="0" applyFont="1" applyAlignment="1">
      <alignment horizontal="left" indent="2"/>
    </xf>
    <xf numFmtId="167" fontId="11" fillId="0" borderId="0" xfId="0" applyFont="1" applyAlignment="1">
      <alignment horizontal="left" indent="1"/>
    </xf>
    <xf numFmtId="167" fontId="11" fillId="0" borderId="0" xfId="0" applyFont="1" applyAlignment="1">
      <alignment horizontal="left" indent="3"/>
    </xf>
    <xf numFmtId="168" fontId="11" fillId="0" borderId="0" xfId="0" applyNumberFormat="1" applyFont="1" applyAlignment="1">
      <alignment horizontal="center"/>
    </xf>
    <xf numFmtId="167" fontId="0" fillId="0" borderId="0" xfId="0" applyAlignment="1">
      <alignment horizontal="right"/>
    </xf>
    <xf numFmtId="167" fontId="6" fillId="2" borderId="3" xfId="0" applyFont="1" applyFill="1" applyBorder="1" applyAlignment="1">
      <alignment horizontal="center" vertical="top"/>
    </xf>
    <xf numFmtId="167" fontId="6" fillId="2" borderId="0" xfId="0" applyFont="1" applyFill="1" applyAlignment="1">
      <alignment horizontal="center" vertical="top"/>
    </xf>
    <xf numFmtId="167" fontId="6" fillId="2" borderId="4" xfId="0" applyFont="1" applyFill="1" applyBorder="1" applyAlignment="1">
      <alignment horizontal="center" vertical="top"/>
    </xf>
    <xf numFmtId="167" fontId="9" fillId="0" borderId="0" xfId="0" applyFont="1" applyAlignment="1">
      <alignment horizontal="center"/>
    </xf>
    <xf numFmtId="167" fontId="12" fillId="0" borderId="0" xfId="0" applyFont="1" applyAlignment="1">
      <alignment vertical="center"/>
    </xf>
    <xf numFmtId="0" fontId="0" fillId="0" borderId="0" xfId="0" applyNumberFormat="1"/>
    <xf numFmtId="167" fontId="13" fillId="0" borderId="0" xfId="0" applyFont="1" applyAlignment="1">
      <alignment vertical="center"/>
    </xf>
    <xf numFmtId="1" fontId="0" fillId="0" borderId="0" xfId="0" applyNumberFormat="1"/>
    <xf numFmtId="49" fontId="6" fillId="0" borderId="0" xfId="0" applyNumberFormat="1" applyFont="1" applyAlignment="1">
      <alignment horizontal="center"/>
    </xf>
    <xf numFmtId="167" fontId="10" fillId="0" borderId="0" xfId="0" applyFont="1" applyAlignment="1">
      <alignment horizontal="left" vertical="top" wrapText="1"/>
    </xf>
    <xf numFmtId="167" fontId="9" fillId="0" borderId="0" xfId="0" applyFont="1" applyAlignment="1">
      <alignment horizontal="center"/>
    </xf>
    <xf numFmtId="167" fontId="9" fillId="2" borderId="8" xfId="0" applyFont="1" applyFill="1" applyBorder="1" applyAlignment="1">
      <alignment horizontal="center"/>
    </xf>
    <xf numFmtId="167" fontId="9" fillId="2" borderId="9" xfId="0" applyFont="1" applyFill="1" applyBorder="1" applyAlignment="1">
      <alignment horizontal="center"/>
    </xf>
    <xf numFmtId="167" fontId="9" fillId="2" borderId="10" xfId="0" applyFont="1" applyFill="1" applyBorder="1" applyAlignment="1">
      <alignment horizontal="center"/>
    </xf>
    <xf numFmtId="167" fontId="9" fillId="2" borderId="3" xfId="0" applyFont="1" applyFill="1" applyBorder="1" applyAlignment="1">
      <alignment horizontal="center" vertical="top"/>
    </xf>
    <xf numFmtId="167" fontId="9" fillId="2" borderId="0" xfId="0" applyFont="1" applyFill="1" applyAlignment="1">
      <alignment horizontal="center" vertical="top"/>
    </xf>
    <xf numFmtId="167" fontId="9" fillId="2" borderId="4" xfId="0" applyFont="1" applyFill="1" applyBorder="1" applyAlignment="1">
      <alignment horizontal="center" vertical="top"/>
    </xf>
    <xf numFmtId="170" fontId="1" fillId="2" borderId="0" xfId="0" applyNumberFormat="1" applyFont="1" applyFill="1" applyAlignment="1">
      <alignment horizontal="left" vertical="center"/>
    </xf>
    <xf numFmtId="170" fontId="1" fillId="2" borderId="4" xfId="0" applyNumberFormat="1" applyFont="1" applyFill="1" applyBorder="1" applyAlignment="1">
      <alignment horizontal="left" vertical="center"/>
    </xf>
    <xf numFmtId="167" fontId="1" fillId="2" borderId="3" xfId="0" applyFont="1" applyFill="1" applyBorder="1" applyAlignment="1">
      <alignment vertical="center"/>
    </xf>
    <xf numFmtId="167" fontId="1" fillId="2" borderId="0" xfId="0" applyFont="1" applyFill="1" applyAlignment="1">
      <alignment vertical="center"/>
    </xf>
    <xf numFmtId="167" fontId="1" fillId="2" borderId="0" xfId="0" applyFont="1" applyFill="1" applyAlignment="1">
      <alignment horizontal="right" vertical="center"/>
    </xf>
    <xf numFmtId="49" fontId="1" fillId="2" borderId="0" xfId="0" applyNumberFormat="1" applyFont="1" applyFill="1" applyAlignment="1">
      <alignment vertical="center"/>
    </xf>
    <xf numFmtId="167" fontId="1" fillId="2" borderId="4" xfId="0" applyFont="1" applyFill="1" applyBorder="1"/>
    <xf numFmtId="167" fontId="1" fillId="2" borderId="5" xfId="0" applyFont="1" applyFill="1" applyBorder="1" applyAlignment="1">
      <alignment vertical="center"/>
    </xf>
    <xf numFmtId="167" fontId="1" fillId="2" borderId="6" xfId="0" applyFont="1" applyFill="1" applyBorder="1" applyAlignment="1">
      <alignment vertical="center"/>
    </xf>
    <xf numFmtId="167" fontId="1" fillId="2" borderId="7" xfId="0" applyFont="1" applyFill="1" applyBorder="1"/>
    <xf numFmtId="167" fontId="1" fillId="0" borderId="0" xfId="0" applyFont="1"/>
    <xf numFmtId="167" fontId="1" fillId="0" borderId="0" xfId="0" applyFont="1" applyAlignment="1">
      <alignment vertical="center"/>
    </xf>
    <xf numFmtId="167" fontId="1" fillId="0" borderId="0" xfId="0" applyFont="1" applyAlignment="1"/>
  </cellXfs>
  <cellStyles count="5">
    <cellStyle name="1" xfId="1" xr:uid="{00000000-0005-0000-0000-000000000000}"/>
    <cellStyle name="Comma" xfId="2" builtinId="3"/>
    <cellStyle name="new" xfId="3" xr:uid="{00000000-0005-0000-0000-000002000000}"/>
    <cellStyle name="new2" xfId="4" xr:uid="{00000000-0005-0000-0000-000003000000}"/>
    <cellStyle name="Normal" xfId="0" builtinId="0"/>
  </cellStyles>
  <dxfs count="4">
    <dxf>
      <numFmt numFmtId="0" formatCode="General"/>
    </dxf>
    <dxf>
      <numFmt numFmtId="0" formatCode="General"/>
    </dxf>
    <dxf>
      <numFmt numFmtId="0" formatCode="General"/>
    </dxf>
    <dxf>
      <numFmt numFmtId="0" formatCode="Genera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25400</xdr:colOff>
          <xdr:row>83</xdr:row>
          <xdr:rowOff>0</xdr:rowOff>
        </xdr:from>
        <xdr:to>
          <xdr:col>6</xdr:col>
          <xdr:colOff>304800</xdr:colOff>
          <xdr:row>93</xdr:row>
          <xdr:rowOff>50800</xdr:rowOff>
        </xdr:to>
        <xdr:sp macro="" textlink="">
          <xdr:nvSpPr>
            <xdr:cNvPr id="2050" name="Object 2"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CDD_57" preserveFormatting="0" connectionId="1" xr16:uid="{00000000-0016-0000-0200-000000000000}" autoFormatId="16" applyNumberFormats="0" applyBorderFormats="0" applyFontFormats="1" applyPatternFormats="1" applyAlignmentFormats="0" applyWidthHeightFormats="0"/>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wsacddy" displayName="wsacddy" ref="A1:A79" totalsRowShown="0">
  <autoFilter ref="A1:A79" xr:uid="{00000000-0009-0000-0100-000001000000}"/>
  <tableColumns count="1">
    <tableColumn id="1" xr3:uid="{00000000-0010-0000-0000-000001000000}" name="Column1" dataDxfId="3"/>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wsacddy__2" displayName="wsacddy__2" ref="A1:C79" totalsRowShown="0">
  <autoFilter ref="A1:C79" xr:uid="{00000000-0009-0000-0100-000002000000}"/>
  <tableColumns count="3">
    <tableColumn id="1" xr3:uid="{00000000-0010-0000-0100-000001000000}" name="Column1" dataDxfId="2"/>
    <tableColumn id="2" xr3:uid="{00000000-0010-0000-0100-000002000000}" name="Column2" dataDxfId="1"/>
    <tableColumn id="3" xr3:uid="{00000000-0010-0000-0100-000003000000}" name="Column3"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image" Target="../media/image1.emf"/><Relationship Id="rId4" Type="http://schemas.openxmlformats.org/officeDocument/2006/relationships/oleObject" Target="../embeddings/Microsoft_Word_97_-_2003_Document.doc"/></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M55"/>
  <sheetViews>
    <sheetView zoomScaleNormal="100" workbookViewId="0">
      <selection activeCell="C6" sqref="C6:E15"/>
    </sheetView>
  </sheetViews>
  <sheetFormatPr defaultRowHeight="12.6"/>
  <cols>
    <col min="2" max="2" width="11.42578125" customWidth="1"/>
    <col min="6" max="6" width="9.140625" style="28" customWidth="1"/>
    <col min="8" max="8" width="9.140625" style="28" customWidth="1"/>
  </cols>
  <sheetData>
    <row r="2" spans="2:13">
      <c r="B2" s="15"/>
      <c r="C2" s="15"/>
      <c r="D2" s="15"/>
      <c r="E2" s="15"/>
      <c r="F2" s="26"/>
      <c r="G2" s="15"/>
      <c r="H2" s="26"/>
      <c r="I2" s="15"/>
      <c r="J2" s="15"/>
      <c r="K2" s="15"/>
      <c r="L2" s="15"/>
      <c r="M2" s="15"/>
    </row>
    <row r="3" spans="2:13" ht="12.95">
      <c r="B3" s="23" t="s">
        <v>0</v>
      </c>
      <c r="C3" s="23"/>
      <c r="D3" s="23"/>
      <c r="E3" s="23"/>
      <c r="F3" s="27"/>
      <c r="G3" s="23"/>
      <c r="H3" s="27"/>
      <c r="I3" s="23"/>
    </row>
    <row r="4" spans="2:13" ht="12.95">
      <c r="B4" s="23"/>
      <c r="C4" s="23"/>
      <c r="D4" s="23"/>
      <c r="E4" s="23"/>
      <c r="F4" s="27" t="s">
        <v>1</v>
      </c>
      <c r="G4" s="23"/>
      <c r="H4" s="27" t="s">
        <v>1</v>
      </c>
      <c r="I4" s="23"/>
    </row>
    <row r="5" spans="2:13" ht="12.95">
      <c r="B5" s="23" t="s">
        <v>2</v>
      </c>
      <c r="C5" s="23">
        <v>2026</v>
      </c>
      <c r="D5" s="23">
        <v>2025</v>
      </c>
      <c r="E5" s="23" t="s">
        <v>3</v>
      </c>
      <c r="F5" s="27" t="s">
        <v>4</v>
      </c>
      <c r="G5" s="23"/>
      <c r="H5" s="27" t="s">
        <v>5</v>
      </c>
      <c r="I5" s="23"/>
    </row>
    <row r="6" spans="2:13" ht="12.95">
      <c r="B6" s="24" t="s">
        <v>6</v>
      </c>
      <c r="C6">
        <v>28</v>
      </c>
      <c r="D6">
        <v>19</v>
      </c>
      <c r="E6">
        <v>30</v>
      </c>
      <c r="F6" s="28">
        <f t="shared" ref="F6:F15" si="0">IF(G6="nc",0,IF(ISERROR((C6-D6)/D6)*100,100,(C6-D6)/D6*100))</f>
        <v>47.368421052631575</v>
      </c>
      <c r="G6" t="str">
        <f t="shared" ref="G6:G15" si="1">IF(C6=D6,"nc",IF(C6&gt;D6,"Warmer","Cooler"))</f>
        <v>Warmer</v>
      </c>
      <c r="H6" s="28">
        <f t="shared" ref="H6:H15" si="2">IF(I6="nc",0,IF(ISERROR((C6-E6)/E6)*100,100,(C6-E6)/E6*100))</f>
        <v>-6.666666666666667</v>
      </c>
      <c r="I6" t="str">
        <f t="shared" ref="I6:I15" si="3">IF(C6=E6,"nc",IF(C6&gt;E6,"Warmer","Cooler"))</f>
        <v>Cooler</v>
      </c>
      <c r="L6" s="49"/>
    </row>
    <row r="7" spans="2:13" ht="12.95">
      <c r="B7" s="24" t="s">
        <v>7</v>
      </c>
      <c r="C7">
        <v>47</v>
      </c>
      <c r="D7">
        <v>35</v>
      </c>
      <c r="E7">
        <v>44</v>
      </c>
      <c r="F7" s="28">
        <f t="shared" si="0"/>
        <v>34.285714285714285</v>
      </c>
      <c r="G7" t="str">
        <f t="shared" si="1"/>
        <v>Warmer</v>
      </c>
      <c r="H7" s="28">
        <f t="shared" si="2"/>
        <v>6.8181818181818175</v>
      </c>
      <c r="I7" t="str">
        <f t="shared" si="3"/>
        <v>Warmer</v>
      </c>
      <c r="L7" s="49"/>
    </row>
    <row r="8" spans="2:13" ht="12.95">
      <c r="B8" s="24" t="s">
        <v>8</v>
      </c>
      <c r="C8">
        <v>50</v>
      </c>
      <c r="D8">
        <v>56</v>
      </c>
      <c r="E8">
        <v>42</v>
      </c>
      <c r="F8" s="28">
        <f t="shared" si="0"/>
        <v>-10.714285714285714</v>
      </c>
      <c r="G8" t="str">
        <f t="shared" si="1"/>
        <v>Cooler</v>
      </c>
      <c r="H8" s="28">
        <f t="shared" si="2"/>
        <v>19.047619047619047</v>
      </c>
      <c r="I8" t="str">
        <f t="shared" si="3"/>
        <v>Warmer</v>
      </c>
      <c r="L8" s="49"/>
    </row>
    <row r="9" spans="2:13" ht="12.95">
      <c r="B9" s="24" t="s">
        <v>9</v>
      </c>
      <c r="C9">
        <v>63</v>
      </c>
      <c r="D9">
        <v>84</v>
      </c>
      <c r="E9">
        <v>56</v>
      </c>
      <c r="F9" s="28">
        <f t="shared" si="0"/>
        <v>-25</v>
      </c>
      <c r="G9" t="str">
        <f t="shared" si="1"/>
        <v>Cooler</v>
      </c>
      <c r="H9" s="28">
        <f t="shared" si="2"/>
        <v>12.5</v>
      </c>
      <c r="I9" t="str">
        <f t="shared" si="3"/>
        <v>Warmer</v>
      </c>
      <c r="L9" s="49"/>
    </row>
    <row r="10" spans="2:13" ht="12.95">
      <c r="B10" s="24" t="s">
        <v>10</v>
      </c>
      <c r="C10">
        <v>113</v>
      </c>
      <c r="D10">
        <v>96</v>
      </c>
      <c r="E10">
        <v>87</v>
      </c>
      <c r="F10" s="28">
        <f t="shared" si="0"/>
        <v>17.708333333333336</v>
      </c>
      <c r="G10" t="str">
        <f t="shared" si="1"/>
        <v>Warmer</v>
      </c>
      <c r="H10" s="28">
        <f t="shared" si="2"/>
        <v>29.885057471264371</v>
      </c>
      <c r="I10" t="str">
        <f t="shared" si="3"/>
        <v>Warmer</v>
      </c>
      <c r="L10" s="49"/>
    </row>
    <row r="11" spans="2:13" ht="12.95">
      <c r="B11" s="24" t="s">
        <v>11</v>
      </c>
      <c r="C11">
        <v>111</v>
      </c>
      <c r="D11">
        <v>106</v>
      </c>
      <c r="E11">
        <v>84</v>
      </c>
      <c r="F11" s="28">
        <f t="shared" si="0"/>
        <v>4.716981132075472</v>
      </c>
      <c r="G11" t="str">
        <f t="shared" si="1"/>
        <v>Warmer</v>
      </c>
      <c r="H11" s="28">
        <f t="shared" si="2"/>
        <v>32.142857142857146</v>
      </c>
      <c r="I11" t="str">
        <f t="shared" si="3"/>
        <v>Warmer</v>
      </c>
      <c r="L11" s="49"/>
    </row>
    <row r="12" spans="2:13" ht="12.95">
      <c r="B12" s="24" t="s">
        <v>12</v>
      </c>
      <c r="C12">
        <v>151</v>
      </c>
      <c r="D12">
        <v>132</v>
      </c>
      <c r="E12">
        <v>119</v>
      </c>
      <c r="F12" s="28">
        <f t="shared" si="0"/>
        <v>14.393939393939394</v>
      </c>
      <c r="G12" t="str">
        <f t="shared" si="1"/>
        <v>Warmer</v>
      </c>
      <c r="H12" s="28">
        <f t="shared" si="2"/>
        <v>26.890756302521009</v>
      </c>
      <c r="I12" t="str">
        <f t="shared" si="3"/>
        <v>Warmer</v>
      </c>
      <c r="L12" s="49"/>
    </row>
    <row r="13" spans="2:13" ht="12.95">
      <c r="B13" s="24" t="s">
        <v>13</v>
      </c>
      <c r="C13">
        <v>95</v>
      </c>
      <c r="D13">
        <v>84</v>
      </c>
      <c r="E13">
        <v>68</v>
      </c>
      <c r="F13" s="28">
        <f t="shared" si="0"/>
        <v>13.095238095238097</v>
      </c>
      <c r="G13" t="str">
        <f t="shared" si="1"/>
        <v>Warmer</v>
      </c>
      <c r="H13" s="28">
        <f t="shared" si="2"/>
        <v>39.705882352941174</v>
      </c>
      <c r="I13" t="str">
        <f t="shared" si="3"/>
        <v>Warmer</v>
      </c>
      <c r="L13" s="49"/>
    </row>
    <row r="14" spans="2:13" ht="12.95">
      <c r="B14" s="24" t="s">
        <v>14</v>
      </c>
      <c r="C14">
        <v>65</v>
      </c>
      <c r="D14">
        <v>52</v>
      </c>
      <c r="E14">
        <v>43</v>
      </c>
      <c r="F14" s="28">
        <f t="shared" si="0"/>
        <v>25</v>
      </c>
      <c r="G14" t="str">
        <f t="shared" si="1"/>
        <v>Warmer</v>
      </c>
      <c r="H14" s="28">
        <f t="shared" si="2"/>
        <v>51.162790697674424</v>
      </c>
      <c r="I14" t="str">
        <f t="shared" si="3"/>
        <v>Warmer</v>
      </c>
      <c r="L14" s="49"/>
    </row>
    <row r="15" spans="2:13" ht="12.95">
      <c r="B15" s="24" t="s">
        <v>15</v>
      </c>
      <c r="C15">
        <v>82</v>
      </c>
      <c r="D15">
        <v>74</v>
      </c>
      <c r="E15">
        <v>65</v>
      </c>
      <c r="F15" s="28">
        <f t="shared" si="0"/>
        <v>10.810810810810811</v>
      </c>
      <c r="G15" t="str">
        <f t="shared" si="1"/>
        <v>Warmer</v>
      </c>
      <c r="H15" s="28">
        <f t="shared" si="2"/>
        <v>26.153846153846157</v>
      </c>
      <c r="I15" t="str">
        <f t="shared" si="3"/>
        <v>Warmer</v>
      </c>
      <c r="L15" s="49"/>
    </row>
    <row r="16" spans="2:13" ht="12.95">
      <c r="B16" s="24"/>
      <c r="L16" s="49"/>
    </row>
    <row r="17" spans="2:9" ht="12.95">
      <c r="B17" s="23" t="s">
        <v>16</v>
      </c>
    </row>
    <row r="18" spans="2:9" ht="12.95">
      <c r="C18" s="23"/>
      <c r="D18" s="23"/>
      <c r="E18" s="23"/>
      <c r="F18" s="27" t="s">
        <v>1</v>
      </c>
      <c r="G18" s="23"/>
      <c r="H18" s="27" t="s">
        <v>1</v>
      </c>
      <c r="I18" s="23"/>
    </row>
    <row r="19" spans="2:9" ht="12.95">
      <c r="B19" s="23" t="s">
        <v>2</v>
      </c>
      <c r="C19" s="23">
        <v>2026</v>
      </c>
      <c r="D19" s="23">
        <v>2025</v>
      </c>
      <c r="E19" s="23" t="s">
        <v>3</v>
      </c>
      <c r="F19" s="27" t="s">
        <v>4</v>
      </c>
      <c r="G19" s="23"/>
      <c r="H19" s="27" t="s">
        <v>5</v>
      </c>
      <c r="I19" s="23"/>
    </row>
    <row r="20" spans="2:9" ht="12.95">
      <c r="B20" s="24" t="s">
        <v>6</v>
      </c>
      <c r="C20">
        <f>C32+C6</f>
        <v>489</v>
      </c>
      <c r="D20">
        <f t="shared" ref="D20:E20" si="4">D32+D6</f>
        <v>510</v>
      </c>
      <c r="E20">
        <f t="shared" si="4"/>
        <v>366</v>
      </c>
      <c r="F20" s="28">
        <f>IF(G20="nc",0,IF(ISERROR((C20-D20)/D20)*100,100,(C20-D20)/D20*100))</f>
        <v>-4.117647058823529</v>
      </c>
      <c r="G20" t="str">
        <f t="shared" ref="G20:G29" si="5">IF(C20=D20,"nc",IF(C20&gt;D20,"Warmer","Cooler"))</f>
        <v>Cooler</v>
      </c>
      <c r="H20" s="28">
        <f t="shared" ref="H20:H29" si="6">IF(I20="nc",0,IF(ISERROR((C20-E20)/E20)*100,100,(C20-E20)/E20*100))</f>
        <v>33.606557377049178</v>
      </c>
      <c r="I20" t="str">
        <f t="shared" ref="I20:I29" si="7">IF(C20=E20,"nc",IF(C20&gt;E20,"Warmer","Cooler"))</f>
        <v>Warmer</v>
      </c>
    </row>
    <row r="21" spans="2:9" ht="12.95">
      <c r="B21" s="24" t="s">
        <v>7</v>
      </c>
      <c r="C21">
        <f t="shared" ref="C21:E21" si="8">C33+C7</f>
        <v>706</v>
      </c>
      <c r="D21">
        <f t="shared" si="8"/>
        <v>712</v>
      </c>
      <c r="E21">
        <f t="shared" si="8"/>
        <v>549</v>
      </c>
      <c r="F21" s="28">
        <f t="shared" ref="F21:F29" si="9">IF(G21="nc",0,IF(ISERROR((C21-D21)/D21)*100,100,(C21-D21)/D21*100))</f>
        <v>-0.84269662921348309</v>
      </c>
      <c r="G21" t="str">
        <f t="shared" si="5"/>
        <v>Cooler</v>
      </c>
      <c r="H21" s="28">
        <f t="shared" si="6"/>
        <v>28.59744990892532</v>
      </c>
      <c r="I21" t="str">
        <f t="shared" si="7"/>
        <v>Warmer</v>
      </c>
    </row>
    <row r="22" spans="2:9" ht="12.95">
      <c r="B22" s="24" t="s">
        <v>8</v>
      </c>
      <c r="C22">
        <f t="shared" ref="C22:E22" si="10">C34+C8</f>
        <v>665</v>
      </c>
      <c r="D22">
        <f t="shared" si="10"/>
        <v>747</v>
      </c>
      <c r="E22">
        <f t="shared" si="10"/>
        <v>597</v>
      </c>
      <c r="F22" s="28">
        <f t="shared" si="9"/>
        <v>-10.977242302543507</v>
      </c>
      <c r="G22" t="str">
        <f t="shared" si="5"/>
        <v>Cooler</v>
      </c>
      <c r="H22" s="28">
        <f t="shared" si="6"/>
        <v>11.390284757118927</v>
      </c>
      <c r="I22" t="str">
        <f t="shared" si="7"/>
        <v>Warmer</v>
      </c>
    </row>
    <row r="23" spans="2:9" ht="12.95">
      <c r="B23" s="24" t="s">
        <v>9</v>
      </c>
      <c r="C23">
        <f t="shared" ref="C23:E23" si="11">C35+C9</f>
        <v>892</v>
      </c>
      <c r="D23">
        <f t="shared" si="11"/>
        <v>836</v>
      </c>
      <c r="E23">
        <f t="shared" si="11"/>
        <v>762</v>
      </c>
      <c r="F23" s="28">
        <f t="shared" si="9"/>
        <v>6.6985645933014357</v>
      </c>
      <c r="G23" t="str">
        <f t="shared" si="5"/>
        <v>Warmer</v>
      </c>
      <c r="H23" s="28">
        <f t="shared" si="6"/>
        <v>17.060367454068242</v>
      </c>
      <c r="I23" t="str">
        <f t="shared" si="7"/>
        <v>Warmer</v>
      </c>
    </row>
    <row r="24" spans="2:9" ht="12.95">
      <c r="B24" s="24" t="s">
        <v>10</v>
      </c>
      <c r="C24">
        <f t="shared" ref="C24:E24" si="12">C36+C10</f>
        <v>1444</v>
      </c>
      <c r="D24">
        <f t="shared" si="12"/>
        <v>1412</v>
      </c>
      <c r="E24">
        <f t="shared" si="12"/>
        <v>1226</v>
      </c>
      <c r="F24" s="28">
        <f t="shared" si="9"/>
        <v>2.2662889518413598</v>
      </c>
      <c r="G24" t="str">
        <f t="shared" si="5"/>
        <v>Warmer</v>
      </c>
      <c r="H24" s="28">
        <f t="shared" si="6"/>
        <v>17.781402936378466</v>
      </c>
      <c r="I24" t="str">
        <f t="shared" si="7"/>
        <v>Warmer</v>
      </c>
    </row>
    <row r="25" spans="2:9" ht="12.95">
      <c r="B25" s="24" t="s">
        <v>11</v>
      </c>
      <c r="C25">
        <f t="shared" ref="C25:E25" si="13">C37+C11</f>
        <v>1315</v>
      </c>
      <c r="D25">
        <f t="shared" si="13"/>
        <v>1333</v>
      </c>
      <c r="E25">
        <f t="shared" si="13"/>
        <v>1129</v>
      </c>
      <c r="F25" s="28">
        <f t="shared" si="9"/>
        <v>-1.350337584396099</v>
      </c>
      <c r="G25" t="str">
        <f t="shared" si="5"/>
        <v>Cooler</v>
      </c>
      <c r="H25" s="28">
        <f t="shared" si="6"/>
        <v>16.474756421612046</v>
      </c>
      <c r="I25" t="str">
        <f t="shared" si="7"/>
        <v>Warmer</v>
      </c>
    </row>
    <row r="26" spans="2:9" ht="12.95">
      <c r="B26" s="24" t="s">
        <v>12</v>
      </c>
      <c r="C26">
        <f t="shared" ref="C26:E26" si="14">C38+C12</f>
        <v>1843</v>
      </c>
      <c r="D26">
        <f t="shared" si="14"/>
        <v>1757</v>
      </c>
      <c r="E26">
        <f t="shared" si="14"/>
        <v>1637</v>
      </c>
      <c r="F26" s="28">
        <f t="shared" si="9"/>
        <v>4.89470688673876</v>
      </c>
      <c r="G26" t="str">
        <f t="shared" si="5"/>
        <v>Warmer</v>
      </c>
      <c r="H26" s="28">
        <f t="shared" si="6"/>
        <v>12.583995113011607</v>
      </c>
      <c r="I26" t="str">
        <f t="shared" si="7"/>
        <v>Warmer</v>
      </c>
    </row>
    <row r="27" spans="2:9" ht="12.95">
      <c r="B27" s="24" t="s">
        <v>13</v>
      </c>
      <c r="C27">
        <f t="shared" ref="C27:E27" si="15">C39+C13</f>
        <v>1076</v>
      </c>
      <c r="D27">
        <f t="shared" si="15"/>
        <v>985</v>
      </c>
      <c r="E27">
        <f t="shared" si="15"/>
        <v>899</v>
      </c>
      <c r="F27" s="28">
        <f t="shared" si="9"/>
        <v>9.2385786802030445</v>
      </c>
      <c r="G27" t="str">
        <f t="shared" si="5"/>
        <v>Warmer</v>
      </c>
      <c r="H27" s="28">
        <f t="shared" si="6"/>
        <v>19.688542825361512</v>
      </c>
      <c r="I27" t="str">
        <f t="shared" si="7"/>
        <v>Warmer</v>
      </c>
    </row>
    <row r="28" spans="2:9" ht="12.95">
      <c r="B28" s="24" t="s">
        <v>14</v>
      </c>
      <c r="C28">
        <f t="shared" ref="C28:E28" si="16">C40+C14</f>
        <v>580</v>
      </c>
      <c r="D28">
        <f t="shared" si="16"/>
        <v>486</v>
      </c>
      <c r="E28">
        <f t="shared" si="16"/>
        <v>472</v>
      </c>
      <c r="F28" s="28">
        <f t="shared" si="9"/>
        <v>19.34156378600823</v>
      </c>
      <c r="G28" t="str">
        <f t="shared" si="5"/>
        <v>Warmer</v>
      </c>
      <c r="H28" s="28">
        <f t="shared" si="6"/>
        <v>22.881355932203391</v>
      </c>
      <c r="I28" t="str">
        <f t="shared" si="7"/>
        <v>Warmer</v>
      </c>
    </row>
    <row r="29" spans="2:9" ht="12.95">
      <c r="B29" s="24" t="s">
        <v>15</v>
      </c>
      <c r="C29">
        <f t="shared" ref="C29:E29" si="17">C41+C15</f>
        <v>1008</v>
      </c>
      <c r="D29">
        <f t="shared" si="17"/>
        <v>985</v>
      </c>
      <c r="E29">
        <f t="shared" si="17"/>
        <v>859</v>
      </c>
      <c r="F29" s="28">
        <f t="shared" si="9"/>
        <v>2.3350253807106598</v>
      </c>
      <c r="G29" t="str">
        <f t="shared" si="5"/>
        <v>Warmer</v>
      </c>
      <c r="H29" s="28">
        <f t="shared" si="6"/>
        <v>17.345750873108265</v>
      </c>
      <c r="I29" t="str">
        <f t="shared" si="7"/>
        <v>Warmer</v>
      </c>
    </row>
    <row r="31" spans="2:9" ht="12.95">
      <c r="C31" s="23" t="s">
        <v>17</v>
      </c>
    </row>
    <row r="32" spans="2:9" ht="12.95">
      <c r="B32" s="24" t="s">
        <v>6</v>
      </c>
      <c r="C32">
        <v>461</v>
      </c>
      <c r="D32">
        <v>491</v>
      </c>
      <c r="E32">
        <v>336</v>
      </c>
      <c r="H32"/>
    </row>
    <row r="33" spans="2:8" ht="12.95">
      <c r="B33" s="24" t="s">
        <v>7</v>
      </c>
      <c r="C33">
        <v>659</v>
      </c>
      <c r="D33">
        <v>677</v>
      </c>
      <c r="E33">
        <v>505</v>
      </c>
      <c r="H33"/>
    </row>
    <row r="34" spans="2:8" ht="12.95">
      <c r="B34" s="24" t="s">
        <v>8</v>
      </c>
      <c r="C34">
        <v>615</v>
      </c>
      <c r="D34">
        <v>691</v>
      </c>
      <c r="E34">
        <v>555</v>
      </c>
      <c r="H34"/>
    </row>
    <row r="35" spans="2:8" ht="12.95">
      <c r="B35" s="24" t="s">
        <v>9</v>
      </c>
      <c r="C35">
        <v>829</v>
      </c>
      <c r="D35">
        <v>752</v>
      </c>
      <c r="E35">
        <v>706</v>
      </c>
      <c r="H35"/>
    </row>
    <row r="36" spans="2:8" ht="12.95">
      <c r="B36" s="24" t="s">
        <v>10</v>
      </c>
      <c r="C36">
        <v>1331</v>
      </c>
      <c r="D36">
        <v>1316</v>
      </c>
      <c r="E36">
        <v>1139</v>
      </c>
      <c r="H36"/>
    </row>
    <row r="37" spans="2:8" ht="12.95">
      <c r="B37" s="24" t="s">
        <v>11</v>
      </c>
      <c r="C37">
        <v>1204</v>
      </c>
      <c r="D37">
        <v>1227</v>
      </c>
      <c r="E37">
        <v>1045</v>
      </c>
      <c r="H37"/>
    </row>
    <row r="38" spans="2:8" ht="12.95">
      <c r="B38" s="24" t="s">
        <v>12</v>
      </c>
      <c r="C38">
        <v>1692</v>
      </c>
      <c r="D38">
        <v>1625</v>
      </c>
      <c r="E38">
        <v>1518</v>
      </c>
      <c r="H38"/>
    </row>
    <row r="39" spans="2:8" ht="12.95">
      <c r="B39" s="24" t="s">
        <v>13</v>
      </c>
      <c r="C39">
        <v>981</v>
      </c>
      <c r="D39">
        <v>901</v>
      </c>
      <c r="E39">
        <v>831</v>
      </c>
      <c r="H39"/>
    </row>
    <row r="40" spans="2:8" ht="12.95">
      <c r="B40" s="24" t="s">
        <v>14</v>
      </c>
      <c r="C40">
        <v>515</v>
      </c>
      <c r="D40">
        <v>434</v>
      </c>
      <c r="E40">
        <v>429</v>
      </c>
      <c r="H40"/>
    </row>
    <row r="41" spans="2:8" ht="12.95">
      <c r="B41" s="24" t="s">
        <v>15</v>
      </c>
      <c r="C41">
        <v>926</v>
      </c>
      <c r="D41">
        <v>911</v>
      </c>
      <c r="E41">
        <v>794</v>
      </c>
      <c r="H41"/>
    </row>
    <row r="43" spans="2:8">
      <c r="F43"/>
      <c r="H43"/>
    </row>
    <row r="44" spans="2:8">
      <c r="F44"/>
      <c r="H44"/>
    </row>
    <row r="45" spans="2:8">
      <c r="F45"/>
      <c r="H45"/>
    </row>
    <row r="46" spans="2:8">
      <c r="F46"/>
      <c r="H46"/>
    </row>
    <row r="47" spans="2:8">
      <c r="F47"/>
      <c r="H47"/>
    </row>
    <row r="48" spans="2:8">
      <c r="F48"/>
      <c r="H48"/>
    </row>
    <row r="50" spans="2:9" ht="12.95">
      <c r="B50" s="1"/>
      <c r="F50" s="29"/>
    </row>
    <row r="51" spans="2:9" ht="12.95">
      <c r="B51" s="2"/>
      <c r="F51" s="20"/>
    </row>
    <row r="52" spans="2:9" ht="12.95">
      <c r="B52" s="2"/>
      <c r="F52" s="20"/>
    </row>
    <row r="53" spans="2:9" ht="12.95">
      <c r="B53" s="2"/>
      <c r="C53" s="18"/>
      <c r="D53" s="18"/>
      <c r="E53" s="19"/>
      <c r="F53" s="20"/>
      <c r="G53" s="16"/>
      <c r="H53" s="20"/>
      <c r="I53" s="16"/>
    </row>
    <row r="54" spans="2:9" ht="12.95">
      <c r="B54" s="22"/>
      <c r="C54" s="21"/>
      <c r="D54" s="16"/>
      <c r="E54" s="16"/>
      <c r="F54" s="20"/>
      <c r="G54" s="16"/>
      <c r="H54" s="20"/>
      <c r="I54" s="16"/>
    </row>
    <row r="55" spans="2:9" ht="12.95">
      <c r="B55" s="1"/>
      <c r="C55" s="18"/>
      <c r="D55" s="18"/>
      <c r="E55" s="18"/>
      <c r="F55" s="20"/>
      <c r="G55" s="16"/>
      <c r="H55" s="20"/>
      <c r="I55" s="16"/>
    </row>
  </sheetData>
  <phoneticPr fontId="0"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H78"/>
  <sheetViews>
    <sheetView topLeftCell="A61" zoomScaleNormal="100" workbookViewId="0">
      <selection activeCell="F68" sqref="F68:H77"/>
    </sheetView>
  </sheetViews>
  <sheetFormatPr defaultColWidth="8.7109375" defaultRowHeight="12.6"/>
  <cols>
    <col min="1" max="1" width="18.5703125" style="50" bestFit="1" customWidth="1"/>
    <col min="2" max="16384" width="8.7109375" style="50"/>
  </cols>
  <sheetData>
    <row r="1" spans="1:4">
      <c r="A1"/>
    </row>
    <row r="2" spans="1:4">
      <c r="A2" t="s">
        <v>18</v>
      </c>
      <c r="B2" s="50" t="s">
        <v>19</v>
      </c>
      <c r="C2" s="50" t="s">
        <v>20</v>
      </c>
      <c r="D2" s="50" t="s">
        <v>21</v>
      </c>
    </row>
    <row r="3" spans="1:4">
      <c r="A3" t="s">
        <v>22</v>
      </c>
      <c r="B3" s="50" t="s">
        <v>23</v>
      </c>
      <c r="C3" s="50" t="s">
        <v>24</v>
      </c>
      <c r="D3" s="50" t="s">
        <v>25</v>
      </c>
    </row>
    <row r="4" spans="1:4">
      <c r="A4" t="s">
        <v>26</v>
      </c>
      <c r="B4" s="50" t="s">
        <v>27</v>
      </c>
      <c r="C4" s="50" t="s">
        <v>28</v>
      </c>
      <c r="D4" s="50" t="s">
        <v>29</v>
      </c>
    </row>
    <row r="5" spans="1:4">
      <c r="A5"/>
    </row>
    <row r="6" spans="1:4">
      <c r="A6" t="s">
        <v>30</v>
      </c>
      <c r="B6" s="50" t="s">
        <v>31</v>
      </c>
      <c r="C6" s="50" t="s">
        <v>32</v>
      </c>
      <c r="D6" s="50" t="s">
        <v>33</v>
      </c>
    </row>
    <row r="7" spans="1:4">
      <c r="A7" t="s">
        <v>34</v>
      </c>
      <c r="B7" s="50" t="s">
        <v>35</v>
      </c>
      <c r="C7" s="50" t="s">
        <v>36</v>
      </c>
      <c r="D7" s="50" t="s">
        <v>37</v>
      </c>
    </row>
    <row r="8" spans="1:4">
      <c r="A8" t="s">
        <v>38</v>
      </c>
      <c r="B8" s="50" t="s">
        <v>39</v>
      </c>
      <c r="C8" s="50" t="s">
        <v>40</v>
      </c>
      <c r="D8" s="50" t="s">
        <v>41</v>
      </c>
    </row>
    <row r="9" spans="1:4">
      <c r="A9"/>
    </row>
    <row r="10" spans="1:4">
      <c r="A10" t="s">
        <v>42</v>
      </c>
      <c r="B10" s="50" t="s">
        <v>43</v>
      </c>
      <c r="C10" s="50" t="s">
        <v>43</v>
      </c>
      <c r="D10" s="50" t="s">
        <v>43</v>
      </c>
    </row>
    <row r="11" spans="1:4">
      <c r="A11"/>
      <c r="B11" s="50" t="s">
        <v>44</v>
      </c>
      <c r="C11" s="50" t="s">
        <v>45</v>
      </c>
      <c r="D11" s="50" t="s">
        <v>45</v>
      </c>
    </row>
    <row r="12" spans="1:4">
      <c r="A12"/>
      <c r="C12" s="50" t="s">
        <v>37</v>
      </c>
      <c r="D12" s="50" t="s">
        <v>37</v>
      </c>
    </row>
    <row r="13" spans="1:4">
      <c r="A13"/>
      <c r="C13" s="50" t="s">
        <v>39</v>
      </c>
      <c r="D13" s="50" t="s">
        <v>46</v>
      </c>
    </row>
    <row r="14" spans="1:4">
      <c r="A14"/>
    </row>
    <row r="15" spans="1:4">
      <c r="A15" t="s">
        <v>47</v>
      </c>
      <c r="B15" s="50" t="s">
        <v>48</v>
      </c>
      <c r="C15" s="50" t="s">
        <v>49</v>
      </c>
      <c r="D15" s="50" t="s">
        <v>50</v>
      </c>
    </row>
    <row r="16" spans="1:4">
      <c r="A16" t="s">
        <v>51</v>
      </c>
      <c r="B16" s="50">
        <v>128</v>
      </c>
      <c r="C16" s="50">
        <v>32</v>
      </c>
      <c r="D16" s="50">
        <v>17</v>
      </c>
    </row>
    <row r="17" spans="1:4">
      <c r="A17" t="s">
        <v>52</v>
      </c>
      <c r="B17" s="50">
        <v>0</v>
      </c>
      <c r="C17" s="50">
        <v>0</v>
      </c>
      <c r="D17" s="50">
        <v>0</v>
      </c>
    </row>
    <row r="18" spans="1:4">
      <c r="A18" t="s">
        <v>53</v>
      </c>
      <c r="B18" s="50">
        <v>162</v>
      </c>
      <c r="C18" s="50">
        <v>25</v>
      </c>
      <c r="D18" s="50">
        <v>20</v>
      </c>
    </row>
    <row r="19" spans="1:4">
      <c r="A19" t="s">
        <v>54</v>
      </c>
      <c r="B19" s="50">
        <v>144</v>
      </c>
      <c r="C19" s="50">
        <v>46</v>
      </c>
      <c r="D19" s="50">
        <v>10</v>
      </c>
    </row>
    <row r="20" spans="1:4">
      <c r="A20" t="s">
        <v>55</v>
      </c>
      <c r="B20" s="50">
        <v>74</v>
      </c>
      <c r="C20" s="50">
        <v>22</v>
      </c>
      <c r="D20" s="50">
        <v>14</v>
      </c>
    </row>
    <row r="21" spans="1:4">
      <c r="A21" t="s">
        <v>56</v>
      </c>
      <c r="B21" s="50">
        <v>42</v>
      </c>
      <c r="C21" s="50">
        <v>25</v>
      </c>
      <c r="D21" s="50">
        <v>-2</v>
      </c>
    </row>
    <row r="22" spans="1:4">
      <c r="A22" t="s">
        <v>57</v>
      </c>
      <c r="B22" s="50">
        <v>40</v>
      </c>
      <c r="C22" s="50">
        <v>1</v>
      </c>
      <c r="D22" s="50">
        <v>11</v>
      </c>
    </row>
    <row r="23" spans="1:4">
      <c r="A23" t="s">
        <v>58</v>
      </c>
      <c r="B23" s="50">
        <v>76</v>
      </c>
      <c r="C23" s="50">
        <v>11</v>
      </c>
      <c r="D23" s="50">
        <v>20</v>
      </c>
    </row>
    <row r="24" spans="1:4">
      <c r="A24" t="s">
        <v>59</v>
      </c>
      <c r="B24" s="50">
        <v>96</v>
      </c>
      <c r="C24" s="50">
        <v>6</v>
      </c>
      <c r="D24" s="50">
        <v>15</v>
      </c>
    </row>
    <row r="25" spans="1:4">
      <c r="A25" t="s">
        <v>60</v>
      </c>
      <c r="B25" s="50">
        <v>134</v>
      </c>
      <c r="C25" s="50">
        <v>16</v>
      </c>
      <c r="D25" s="50">
        <v>9</v>
      </c>
    </row>
    <row r="26" spans="1:4">
      <c r="A26" t="s">
        <v>61</v>
      </c>
      <c r="B26" s="50">
        <v>123</v>
      </c>
      <c r="C26" s="50">
        <v>35</v>
      </c>
      <c r="D26" s="50">
        <v>19</v>
      </c>
    </row>
    <row r="27" spans="1:4">
      <c r="A27" t="s">
        <v>62</v>
      </c>
      <c r="B27" s="50">
        <v>112</v>
      </c>
      <c r="C27" s="50">
        <v>0</v>
      </c>
      <c r="D27" s="50">
        <v>-14</v>
      </c>
    </row>
    <row r="28" spans="1:4">
      <c r="A28" t="s">
        <v>63</v>
      </c>
      <c r="B28" s="50">
        <v>65</v>
      </c>
      <c r="C28" s="50">
        <v>32</v>
      </c>
      <c r="D28" s="50">
        <v>19</v>
      </c>
    </row>
    <row r="29" spans="1:4">
      <c r="A29" t="s">
        <v>64</v>
      </c>
      <c r="B29" s="50">
        <v>59</v>
      </c>
      <c r="C29" s="50">
        <v>8</v>
      </c>
      <c r="D29" s="50">
        <v>-18</v>
      </c>
    </row>
    <row r="30" spans="1:4">
      <c r="A30" t="s">
        <v>65</v>
      </c>
      <c r="B30" s="50">
        <v>63</v>
      </c>
      <c r="C30" s="50">
        <v>13</v>
      </c>
      <c r="D30" s="50">
        <v>-4</v>
      </c>
    </row>
    <row r="31" spans="1:4">
      <c r="A31" t="s">
        <v>66</v>
      </c>
      <c r="B31" s="50">
        <v>52</v>
      </c>
      <c r="C31" s="50">
        <v>4</v>
      </c>
      <c r="D31" s="50">
        <v>-29</v>
      </c>
    </row>
    <row r="32" spans="1:4">
      <c r="A32" t="s">
        <v>67</v>
      </c>
      <c r="B32" s="50">
        <v>97</v>
      </c>
      <c r="C32" s="50">
        <v>11</v>
      </c>
      <c r="D32" s="50">
        <v>-14</v>
      </c>
    </row>
    <row r="33" spans="1:4">
      <c r="A33" t="s">
        <v>68</v>
      </c>
      <c r="B33" s="50">
        <v>85</v>
      </c>
      <c r="C33" s="50">
        <v>18</v>
      </c>
      <c r="D33" s="50">
        <v>-4</v>
      </c>
    </row>
    <row r="34" spans="1:4">
      <c r="A34" t="s">
        <v>69</v>
      </c>
      <c r="B34" s="50">
        <v>126</v>
      </c>
      <c r="C34" s="50">
        <v>9</v>
      </c>
      <c r="D34" s="50">
        <v>6</v>
      </c>
    </row>
    <row r="35" spans="1:4">
      <c r="A35" t="s">
        <v>70</v>
      </c>
      <c r="B35" s="50">
        <v>16</v>
      </c>
      <c r="C35" s="50">
        <v>-1</v>
      </c>
      <c r="D35" s="50">
        <v>10</v>
      </c>
    </row>
    <row r="36" spans="1:4">
      <c r="A36" t="s">
        <v>71</v>
      </c>
      <c r="B36" s="50">
        <v>81</v>
      </c>
      <c r="C36" s="50">
        <v>19</v>
      </c>
      <c r="D36" s="50">
        <v>24</v>
      </c>
    </row>
    <row r="37" spans="1:4">
      <c r="A37" t="s">
        <v>72</v>
      </c>
      <c r="B37" s="50">
        <v>27</v>
      </c>
      <c r="C37" s="50">
        <v>-5</v>
      </c>
      <c r="D37" s="50">
        <v>10</v>
      </c>
    </row>
    <row r="38" spans="1:4">
      <c r="A38" t="s">
        <v>73</v>
      </c>
      <c r="B38" s="50">
        <v>38</v>
      </c>
      <c r="C38" s="50">
        <v>4</v>
      </c>
      <c r="D38" s="50">
        <v>5</v>
      </c>
    </row>
    <row r="39" spans="1:4">
      <c r="A39" t="s">
        <v>74</v>
      </c>
      <c r="B39" s="50">
        <v>33</v>
      </c>
      <c r="C39" s="50">
        <v>6</v>
      </c>
      <c r="D39" s="50">
        <v>-11</v>
      </c>
    </row>
    <row r="40" spans="1:4">
      <c r="A40" t="s">
        <v>75</v>
      </c>
      <c r="B40" s="50">
        <v>141</v>
      </c>
      <c r="C40" s="50">
        <v>38</v>
      </c>
      <c r="D40" s="50">
        <v>12</v>
      </c>
    </row>
    <row r="41" spans="1:4">
      <c r="A41" t="s">
        <v>76</v>
      </c>
      <c r="B41" s="50">
        <v>86</v>
      </c>
      <c r="C41" s="50">
        <v>13</v>
      </c>
      <c r="D41" s="50">
        <v>-24</v>
      </c>
    </row>
    <row r="42" spans="1:4">
      <c r="A42" t="s">
        <v>77</v>
      </c>
      <c r="B42" s="50">
        <v>33</v>
      </c>
      <c r="C42" s="50">
        <v>14</v>
      </c>
      <c r="D42" s="50">
        <v>1</v>
      </c>
    </row>
    <row r="43" spans="1:4">
      <c r="A43" t="s">
        <v>78</v>
      </c>
      <c r="B43" s="50">
        <v>58</v>
      </c>
      <c r="C43" s="50">
        <v>-2</v>
      </c>
      <c r="D43" s="50">
        <v>-38</v>
      </c>
    </row>
    <row r="44" spans="1:4">
      <c r="A44" t="s">
        <v>79</v>
      </c>
      <c r="B44" s="50">
        <v>134</v>
      </c>
      <c r="C44" s="50">
        <v>30</v>
      </c>
      <c r="D44" s="50">
        <v>16</v>
      </c>
    </row>
    <row r="45" spans="1:4">
      <c r="A45" t="s">
        <v>80</v>
      </c>
      <c r="B45" s="50">
        <v>16</v>
      </c>
      <c r="C45" s="50">
        <v>-4</v>
      </c>
      <c r="D45" s="50">
        <v>3</v>
      </c>
    </row>
    <row r="46" spans="1:4">
      <c r="A46" t="s">
        <v>81</v>
      </c>
      <c r="B46" s="50">
        <v>58</v>
      </c>
      <c r="C46" s="50">
        <v>9</v>
      </c>
      <c r="D46" s="50">
        <v>18</v>
      </c>
    </row>
    <row r="47" spans="1:4">
      <c r="A47" t="s">
        <v>82</v>
      </c>
      <c r="B47" s="50">
        <v>76</v>
      </c>
      <c r="C47" s="50">
        <v>25</v>
      </c>
      <c r="D47" s="50">
        <v>21</v>
      </c>
    </row>
    <row r="48" spans="1:4">
      <c r="A48" t="s">
        <v>83</v>
      </c>
      <c r="B48" s="50">
        <v>43</v>
      </c>
      <c r="C48" s="50">
        <v>1</v>
      </c>
      <c r="D48" s="50">
        <v>13</v>
      </c>
    </row>
    <row r="49" spans="1:4">
      <c r="A49" t="s">
        <v>84</v>
      </c>
      <c r="B49" s="50">
        <v>114</v>
      </c>
      <c r="C49" s="50">
        <v>38</v>
      </c>
      <c r="D49" s="50">
        <v>23</v>
      </c>
    </row>
    <row r="50" spans="1:4">
      <c r="A50" t="s">
        <v>85</v>
      </c>
      <c r="B50" s="50">
        <v>29</v>
      </c>
      <c r="C50" s="50">
        <v>-1</v>
      </c>
      <c r="D50" s="50">
        <v>-14</v>
      </c>
    </row>
    <row r="51" spans="1:4">
      <c r="A51" t="s">
        <v>86</v>
      </c>
      <c r="B51" s="50">
        <v>52</v>
      </c>
      <c r="C51" s="50">
        <v>9</v>
      </c>
      <c r="D51" s="50">
        <v>-5</v>
      </c>
    </row>
    <row r="52" spans="1:4">
      <c r="A52" t="s">
        <v>87</v>
      </c>
      <c r="B52" s="50">
        <v>151</v>
      </c>
      <c r="C52" s="50">
        <v>43</v>
      </c>
      <c r="D52" s="50">
        <v>22</v>
      </c>
    </row>
    <row r="53" spans="1:4">
      <c r="A53" t="s">
        <v>88</v>
      </c>
      <c r="B53" s="50">
        <v>31</v>
      </c>
      <c r="C53" s="50">
        <v>12</v>
      </c>
      <c r="D53" s="50">
        <v>2</v>
      </c>
    </row>
    <row r="54" spans="1:4">
      <c r="A54" t="s">
        <v>89</v>
      </c>
      <c r="B54" s="50">
        <v>46</v>
      </c>
      <c r="C54" s="50">
        <v>4</v>
      </c>
      <c r="D54" s="50">
        <v>5</v>
      </c>
    </row>
    <row r="55" spans="1:4">
      <c r="A55" t="s">
        <v>90</v>
      </c>
      <c r="B55" s="50">
        <v>35</v>
      </c>
      <c r="C55" s="50">
        <v>-1</v>
      </c>
      <c r="D55" s="50">
        <v>13</v>
      </c>
    </row>
    <row r="56" spans="1:4">
      <c r="A56" t="s">
        <v>91</v>
      </c>
      <c r="B56" s="50">
        <v>133</v>
      </c>
      <c r="C56" s="50">
        <v>41</v>
      </c>
      <c r="D56" s="50">
        <v>31</v>
      </c>
    </row>
    <row r="57" spans="1:4">
      <c r="A57" t="s">
        <v>92</v>
      </c>
      <c r="B57" s="50">
        <v>50</v>
      </c>
      <c r="C57" s="50">
        <v>5</v>
      </c>
      <c r="D57" s="50">
        <v>-26</v>
      </c>
    </row>
    <row r="58" spans="1:4">
      <c r="A58" t="s">
        <v>93</v>
      </c>
      <c r="B58" s="50">
        <v>102</v>
      </c>
      <c r="C58" s="50">
        <v>27</v>
      </c>
      <c r="D58" s="50">
        <v>0</v>
      </c>
    </row>
    <row r="59" spans="1:4">
      <c r="A59" t="s">
        <v>94</v>
      </c>
      <c r="B59" s="50">
        <v>158</v>
      </c>
      <c r="C59" s="50">
        <v>35</v>
      </c>
      <c r="D59" s="50">
        <v>23</v>
      </c>
    </row>
    <row r="60" spans="1:4">
      <c r="A60" t="s">
        <v>95</v>
      </c>
      <c r="B60" s="50">
        <v>79</v>
      </c>
      <c r="C60" s="50">
        <v>34</v>
      </c>
      <c r="D60" s="50">
        <v>8</v>
      </c>
    </row>
    <row r="61" spans="1:4">
      <c r="A61" t="s">
        <v>96</v>
      </c>
      <c r="B61" s="50">
        <v>6</v>
      </c>
      <c r="C61" s="50">
        <v>-12</v>
      </c>
      <c r="D61" s="50">
        <v>-1</v>
      </c>
    </row>
    <row r="62" spans="1:4">
      <c r="A62" t="s">
        <v>97</v>
      </c>
      <c r="B62" s="50">
        <v>87</v>
      </c>
      <c r="C62" s="50">
        <v>25</v>
      </c>
      <c r="D62" s="50">
        <v>21</v>
      </c>
    </row>
    <row r="63" spans="1:4">
      <c r="A63" t="s">
        <v>98</v>
      </c>
      <c r="B63" s="50">
        <v>35</v>
      </c>
      <c r="C63" s="50">
        <v>18</v>
      </c>
      <c r="D63" s="50">
        <v>12</v>
      </c>
    </row>
    <row r="64" spans="1:4">
      <c r="A64" t="s">
        <v>99</v>
      </c>
      <c r="B64" s="50">
        <v>62</v>
      </c>
      <c r="C64" s="50">
        <v>16</v>
      </c>
      <c r="D64" s="50">
        <v>-12</v>
      </c>
    </row>
    <row r="65" spans="1:8">
      <c r="A65" t="s">
        <v>100</v>
      </c>
      <c r="B65" s="50">
        <v>32</v>
      </c>
      <c r="C65" s="50">
        <v>1</v>
      </c>
      <c r="D65" s="50">
        <v>-5</v>
      </c>
    </row>
    <row r="66" spans="1:8">
      <c r="A66" t="s">
        <v>101</v>
      </c>
      <c r="B66" s="50">
        <v>34</v>
      </c>
      <c r="C66" s="50">
        <v>14</v>
      </c>
      <c r="D66" s="50">
        <v>-5</v>
      </c>
    </row>
    <row r="67" spans="1:8">
      <c r="A67" t="s">
        <v>102</v>
      </c>
    </row>
    <row r="68" spans="1:8">
      <c r="A68" t="s">
        <v>103</v>
      </c>
      <c r="B68" s="50">
        <v>28</v>
      </c>
      <c r="C68" s="50">
        <v>-2</v>
      </c>
      <c r="D68" s="50">
        <v>9</v>
      </c>
      <c r="F68" s="50">
        <f>B68</f>
        <v>28</v>
      </c>
      <c r="G68" s="50">
        <f>B68-D68</f>
        <v>19</v>
      </c>
      <c r="H68" s="50">
        <f>B68-C68</f>
        <v>30</v>
      </c>
    </row>
    <row r="69" spans="1:8">
      <c r="A69" t="s">
        <v>104</v>
      </c>
      <c r="B69" s="50">
        <v>47</v>
      </c>
      <c r="C69" s="50">
        <v>3</v>
      </c>
      <c r="D69" s="50">
        <v>12</v>
      </c>
      <c r="F69" s="50">
        <f t="shared" ref="F69:F77" si="0">B69</f>
        <v>47</v>
      </c>
      <c r="G69" s="50">
        <f t="shared" ref="G69:G77" si="1">B69-D69</f>
        <v>35</v>
      </c>
      <c r="H69" s="50">
        <f t="shared" ref="H69:H77" si="2">B69-C69</f>
        <v>44</v>
      </c>
    </row>
    <row r="70" spans="1:8">
      <c r="A70" t="s">
        <v>105</v>
      </c>
      <c r="B70" s="50">
        <v>50</v>
      </c>
      <c r="C70" s="50">
        <v>8</v>
      </c>
      <c r="D70" s="50">
        <v>-6</v>
      </c>
      <c r="F70" s="50">
        <f t="shared" si="0"/>
        <v>50</v>
      </c>
      <c r="G70" s="50">
        <f t="shared" si="1"/>
        <v>56</v>
      </c>
      <c r="H70" s="50">
        <f t="shared" si="2"/>
        <v>42</v>
      </c>
    </row>
    <row r="71" spans="1:8">
      <c r="A71" t="s">
        <v>106</v>
      </c>
      <c r="B71" s="50">
        <v>63</v>
      </c>
      <c r="C71" s="50">
        <v>7</v>
      </c>
      <c r="D71" s="50">
        <v>-21</v>
      </c>
      <c r="F71" s="50">
        <f t="shared" si="0"/>
        <v>63</v>
      </c>
      <c r="G71" s="50">
        <f t="shared" si="1"/>
        <v>84</v>
      </c>
      <c r="H71" s="50">
        <f t="shared" si="2"/>
        <v>56</v>
      </c>
    </row>
    <row r="72" spans="1:8">
      <c r="A72" t="s">
        <v>107</v>
      </c>
      <c r="B72" s="50">
        <v>113</v>
      </c>
      <c r="C72" s="50">
        <v>26</v>
      </c>
      <c r="D72" s="50">
        <v>17</v>
      </c>
      <c r="F72" s="50">
        <f t="shared" si="0"/>
        <v>113</v>
      </c>
      <c r="G72" s="50">
        <f t="shared" si="1"/>
        <v>96</v>
      </c>
      <c r="H72" s="50">
        <f t="shared" si="2"/>
        <v>87</v>
      </c>
    </row>
    <row r="73" spans="1:8">
      <c r="A73" t="s">
        <v>108</v>
      </c>
      <c r="B73" s="50">
        <v>111</v>
      </c>
      <c r="C73" s="50">
        <v>27</v>
      </c>
      <c r="D73" s="50">
        <v>5</v>
      </c>
      <c r="F73" s="50">
        <f t="shared" si="0"/>
        <v>111</v>
      </c>
      <c r="G73" s="50">
        <f t="shared" si="1"/>
        <v>106</v>
      </c>
      <c r="H73" s="50">
        <f t="shared" si="2"/>
        <v>84</v>
      </c>
    </row>
    <row r="74" spans="1:8">
      <c r="A74" t="s">
        <v>109</v>
      </c>
      <c r="B74" s="50">
        <v>151</v>
      </c>
      <c r="C74" s="50">
        <v>32</v>
      </c>
      <c r="D74" s="50">
        <v>19</v>
      </c>
      <c r="F74" s="50">
        <f t="shared" si="0"/>
        <v>151</v>
      </c>
      <c r="G74" s="50">
        <f t="shared" si="1"/>
        <v>132</v>
      </c>
      <c r="H74" s="50">
        <f t="shared" si="2"/>
        <v>119</v>
      </c>
    </row>
    <row r="75" spans="1:8">
      <c r="A75" t="s">
        <v>110</v>
      </c>
      <c r="B75" s="50">
        <v>95</v>
      </c>
      <c r="C75" s="50">
        <v>27</v>
      </c>
      <c r="D75" s="50">
        <v>11</v>
      </c>
      <c r="F75" s="50">
        <f t="shared" si="0"/>
        <v>95</v>
      </c>
      <c r="G75" s="50">
        <f t="shared" si="1"/>
        <v>84</v>
      </c>
      <c r="H75" s="50">
        <f t="shared" si="2"/>
        <v>68</v>
      </c>
    </row>
    <row r="76" spans="1:8">
      <c r="A76" t="s">
        <v>111</v>
      </c>
      <c r="B76" s="50">
        <v>65</v>
      </c>
      <c r="C76" s="50">
        <v>22</v>
      </c>
      <c r="D76" s="50">
        <v>13</v>
      </c>
      <c r="F76" s="50">
        <f t="shared" si="0"/>
        <v>65</v>
      </c>
      <c r="G76" s="50">
        <f t="shared" si="1"/>
        <v>52</v>
      </c>
      <c r="H76" s="50">
        <f t="shared" si="2"/>
        <v>43</v>
      </c>
    </row>
    <row r="77" spans="1:8">
      <c r="A77" t="s">
        <v>112</v>
      </c>
      <c r="B77" s="50">
        <v>82</v>
      </c>
      <c r="C77" s="50">
        <v>17</v>
      </c>
      <c r="D77" s="50">
        <v>8</v>
      </c>
      <c r="F77" s="50">
        <f t="shared" si="0"/>
        <v>82</v>
      </c>
      <c r="G77" s="50">
        <f t="shared" si="1"/>
        <v>74</v>
      </c>
      <c r="H77" s="50">
        <f t="shared" si="2"/>
        <v>65</v>
      </c>
    </row>
    <row r="78" spans="1:8">
      <c r="A78"/>
    </row>
  </sheetData>
  <phoneticPr fontId="0"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AD225"/>
  <sheetViews>
    <sheetView tabSelected="1" view="pageBreakPreview" zoomScaleNormal="85" zoomScaleSheetLayoutView="100" workbookViewId="0">
      <selection sqref="A1:H1"/>
    </sheetView>
  </sheetViews>
  <sheetFormatPr defaultRowHeight="12.6"/>
  <cols>
    <col min="1" max="1" width="12.85546875" customWidth="1"/>
    <col min="2" max="7" width="11.42578125" customWidth="1"/>
    <col min="8" max="8" width="16.42578125" customWidth="1"/>
    <col min="9" max="9" width="9.42578125" customWidth="1"/>
    <col min="10" max="11" width="4.42578125" bestFit="1" customWidth="1"/>
    <col min="12" max="12" width="7.42578125" customWidth="1"/>
    <col min="13" max="13" width="6.85546875" customWidth="1"/>
    <col min="14" max="14" width="7.42578125" customWidth="1"/>
    <col min="15" max="15" width="9.140625" customWidth="1"/>
    <col min="16" max="16" width="6.5703125" customWidth="1"/>
  </cols>
  <sheetData>
    <row r="1" spans="1:17" ht="14.1">
      <c r="A1" s="54" t="s">
        <v>113</v>
      </c>
      <c r="B1" s="55"/>
      <c r="C1" s="55"/>
      <c r="D1" s="55"/>
      <c r="E1" s="55"/>
      <c r="F1" s="55"/>
      <c r="G1" s="55"/>
      <c r="H1" s="56"/>
      <c r="I1" s="35"/>
      <c r="J1" s="35"/>
      <c r="K1" s="35"/>
      <c r="L1" s="35"/>
      <c r="M1" s="35"/>
      <c r="N1" s="35"/>
      <c r="O1" s="35"/>
      <c r="P1" s="35"/>
    </row>
    <row r="2" spans="1:17" ht="14.1">
      <c r="A2" s="57" t="s">
        <v>114</v>
      </c>
      <c r="B2" s="58"/>
      <c r="C2" s="58"/>
      <c r="D2" s="58"/>
      <c r="E2" s="58"/>
      <c r="F2" s="58"/>
      <c r="G2" s="58"/>
      <c r="H2" s="59"/>
      <c r="I2" s="35"/>
      <c r="J2" s="35"/>
      <c r="K2" s="35"/>
      <c r="L2" s="35"/>
      <c r="M2" s="35"/>
      <c r="N2" s="35"/>
      <c r="O2" s="35"/>
      <c r="P2" s="35"/>
    </row>
    <row r="3" spans="1:17" ht="12.95">
      <c r="A3" s="43"/>
      <c r="B3" s="44"/>
      <c r="C3" s="44"/>
      <c r="D3" s="44"/>
      <c r="E3" s="44"/>
      <c r="F3" s="44"/>
      <c r="G3" s="44"/>
      <c r="H3" s="45"/>
      <c r="I3" s="35"/>
      <c r="J3" s="35"/>
      <c r="K3" s="35"/>
      <c r="L3" s="35"/>
      <c r="M3" s="35"/>
      <c r="N3" s="35"/>
      <c r="O3" s="35"/>
      <c r="P3" s="35"/>
    </row>
    <row r="4" spans="1:17">
      <c r="A4" s="62" t="s">
        <v>115</v>
      </c>
      <c r="B4" s="63" t="s">
        <v>116</v>
      </c>
      <c r="C4" s="63"/>
      <c r="D4" s="63"/>
      <c r="E4" s="63"/>
      <c r="F4" s="64" t="s">
        <v>117</v>
      </c>
      <c r="G4" s="60">
        <v>46258</v>
      </c>
      <c r="H4" s="61"/>
      <c r="I4" s="35"/>
      <c r="J4" s="35"/>
      <c r="K4" s="35"/>
      <c r="L4" s="35"/>
      <c r="M4" s="35"/>
      <c r="N4" s="35"/>
      <c r="O4" s="35"/>
      <c r="P4" s="35"/>
    </row>
    <row r="5" spans="1:17">
      <c r="A5" s="62"/>
      <c r="B5" s="63"/>
      <c r="C5" s="63"/>
      <c r="D5" s="63"/>
      <c r="E5" s="63"/>
      <c r="F5" s="63"/>
      <c r="G5" s="65"/>
      <c r="H5" s="66"/>
      <c r="I5" s="35"/>
      <c r="J5" s="35"/>
      <c r="K5" s="35"/>
      <c r="L5" s="35"/>
      <c r="M5" s="35"/>
      <c r="N5" s="35"/>
      <c r="O5" s="35"/>
      <c r="P5" s="35"/>
    </row>
    <row r="6" spans="1:17">
      <c r="A6" s="62" t="s">
        <v>118</v>
      </c>
      <c r="B6" s="63" t="s">
        <v>119</v>
      </c>
      <c r="C6" s="63"/>
      <c r="D6" s="63"/>
      <c r="E6" s="63"/>
      <c r="F6" s="63"/>
      <c r="G6" s="63"/>
      <c r="H6" s="66"/>
      <c r="I6" s="36"/>
      <c r="J6" s="37"/>
      <c r="K6" s="37"/>
      <c r="L6" s="36"/>
      <c r="M6" s="38" t="s">
        <v>120</v>
      </c>
      <c r="N6" s="39"/>
      <c r="O6" s="38" t="s">
        <v>120</v>
      </c>
      <c r="P6" s="39"/>
    </row>
    <row r="7" spans="1:17">
      <c r="A7" s="62"/>
      <c r="B7" s="63"/>
      <c r="C7" s="63"/>
      <c r="D7" s="63"/>
      <c r="E7" s="63"/>
      <c r="F7" s="63"/>
      <c r="G7" s="63"/>
      <c r="H7" s="66"/>
      <c r="I7" s="36" t="str">
        <f>A54</f>
        <v>Region</v>
      </c>
      <c r="J7" s="36">
        <v>2025</v>
      </c>
      <c r="K7" s="36">
        <v>2024</v>
      </c>
      <c r="L7" s="37" t="s">
        <v>3</v>
      </c>
      <c r="M7" s="40" t="s">
        <v>121</v>
      </c>
      <c r="N7" s="39"/>
      <c r="O7" s="40" t="s">
        <v>5</v>
      </c>
      <c r="P7" s="39"/>
    </row>
    <row r="8" spans="1:17">
      <c r="A8" s="62" t="s">
        <v>122</v>
      </c>
      <c r="B8" s="63" t="s">
        <v>123</v>
      </c>
      <c r="C8" s="63"/>
      <c r="D8" s="63"/>
      <c r="E8" s="63"/>
      <c r="F8" s="63"/>
      <c r="G8" s="63"/>
      <c r="H8" s="66"/>
      <c r="I8" s="36" t="str">
        <f t="shared" ref="I8:I17" si="0">A56</f>
        <v>New England</v>
      </c>
      <c r="J8" s="36">
        <f t="shared" ref="J8:J17" si="1">B56</f>
        <v>28</v>
      </c>
      <c r="K8" s="36">
        <f t="shared" ref="K8:K17" si="2">C56</f>
        <v>19</v>
      </c>
      <c r="L8" s="36">
        <f t="shared" ref="L8:P8" si="3">D56</f>
        <v>30</v>
      </c>
      <c r="M8" s="41">
        <f t="shared" si="3"/>
        <v>47.368421052631575</v>
      </c>
      <c r="N8" s="37" t="str">
        <f t="shared" si="3"/>
        <v>Warmer</v>
      </c>
      <c r="O8" s="41">
        <f t="shared" si="3"/>
        <v>6.666666666666667</v>
      </c>
      <c r="P8" s="37" t="str">
        <f t="shared" si="3"/>
        <v>Cooler</v>
      </c>
    </row>
    <row r="9" spans="1:17" ht="12.95" thickBot="1">
      <c r="A9" s="67"/>
      <c r="B9" s="68"/>
      <c r="C9" s="68"/>
      <c r="D9" s="68"/>
      <c r="E9" s="68"/>
      <c r="F9" s="68"/>
      <c r="G9" s="68"/>
      <c r="H9" s="69"/>
      <c r="I9" s="36" t="str">
        <f t="shared" si="0"/>
        <v>Middle Atlantic</v>
      </c>
      <c r="J9" s="36">
        <f>B57</f>
        <v>47</v>
      </c>
      <c r="K9" s="36">
        <f t="shared" si="2"/>
        <v>35</v>
      </c>
      <c r="L9" s="36">
        <f t="shared" ref="L9:P9" si="4">D57</f>
        <v>44</v>
      </c>
      <c r="M9" s="41">
        <f t="shared" si="4"/>
        <v>34.285714285714285</v>
      </c>
      <c r="N9" s="37" t="str">
        <f t="shared" si="4"/>
        <v>Warmer</v>
      </c>
      <c r="O9" s="41">
        <f t="shared" si="4"/>
        <v>6.8181818181818175</v>
      </c>
      <c r="P9" s="37" t="str">
        <f t="shared" si="4"/>
        <v>Warmer</v>
      </c>
      <c r="Q9" s="42"/>
    </row>
    <row r="10" spans="1:17">
      <c r="A10" s="70"/>
      <c r="B10" s="70"/>
      <c r="C10" s="70"/>
      <c r="D10" s="70"/>
      <c r="E10" s="70"/>
      <c r="F10" s="70"/>
      <c r="G10" s="70"/>
      <c r="H10" s="70"/>
      <c r="I10" s="36" t="str">
        <f t="shared" si="0"/>
        <v>E N Central</v>
      </c>
      <c r="J10" s="36">
        <f t="shared" si="1"/>
        <v>50</v>
      </c>
      <c r="K10" s="36">
        <f t="shared" si="2"/>
        <v>56</v>
      </c>
      <c r="L10" s="36">
        <f t="shared" ref="L10:P17" si="5">D58</f>
        <v>42</v>
      </c>
      <c r="M10" s="41">
        <f t="shared" si="5"/>
        <v>10.714285714285714</v>
      </c>
      <c r="N10" s="37" t="str">
        <f t="shared" si="5"/>
        <v>Cooler</v>
      </c>
      <c r="O10" s="41">
        <f t="shared" si="5"/>
        <v>19.047619047619047</v>
      </c>
      <c r="P10" s="37" t="str">
        <f t="shared" si="5"/>
        <v>Warmer</v>
      </c>
      <c r="Q10" s="42"/>
    </row>
    <row r="11" spans="1:17">
      <c r="A11" s="71"/>
      <c r="B11" s="70"/>
      <c r="C11" s="70"/>
      <c r="D11" s="72"/>
      <c r="E11" s="72"/>
      <c r="F11" s="72"/>
      <c r="G11" s="72"/>
      <c r="H11" s="72"/>
      <c r="I11" s="36" t="str">
        <f t="shared" si="0"/>
        <v>W N Central</v>
      </c>
      <c r="J11" s="36">
        <f t="shared" si="1"/>
        <v>63</v>
      </c>
      <c r="K11" s="36">
        <f t="shared" si="2"/>
        <v>84</v>
      </c>
      <c r="L11" s="36">
        <f t="shared" si="5"/>
        <v>56</v>
      </c>
      <c r="M11" s="41">
        <f t="shared" si="5"/>
        <v>25</v>
      </c>
      <c r="N11" s="37" t="str">
        <f t="shared" si="5"/>
        <v>Cooler</v>
      </c>
      <c r="O11" s="41">
        <f t="shared" si="5"/>
        <v>12.5</v>
      </c>
      <c r="P11" s="37" t="str">
        <f t="shared" si="5"/>
        <v>Warmer</v>
      </c>
      <c r="Q11" s="42"/>
    </row>
    <row r="12" spans="1:17" ht="14.1">
      <c r="A12" s="53" t="s">
        <v>124</v>
      </c>
      <c r="B12" s="53"/>
      <c r="C12" s="53"/>
      <c r="D12" s="53"/>
      <c r="E12" s="53"/>
      <c r="F12" s="53"/>
      <c r="G12" s="53"/>
      <c r="H12" s="53"/>
      <c r="I12" s="36" t="str">
        <f t="shared" si="0"/>
        <v>South Atlantic</v>
      </c>
      <c r="J12" s="36">
        <f t="shared" si="1"/>
        <v>113</v>
      </c>
      <c r="K12" s="36">
        <f t="shared" si="2"/>
        <v>96</v>
      </c>
      <c r="L12" s="36">
        <f t="shared" si="5"/>
        <v>87</v>
      </c>
      <c r="M12" s="41">
        <f t="shared" si="5"/>
        <v>17.708333333333336</v>
      </c>
      <c r="N12" s="37" t="str">
        <f t="shared" si="5"/>
        <v>Warmer</v>
      </c>
      <c r="O12" s="41">
        <f t="shared" si="5"/>
        <v>29.885057471264371</v>
      </c>
      <c r="P12" s="37" t="str">
        <f t="shared" si="5"/>
        <v>Warmer</v>
      </c>
      <c r="Q12" s="42"/>
    </row>
    <row r="13" spans="1:17" ht="12.95">
      <c r="A13" s="51"/>
      <c r="B13" s="51"/>
      <c r="C13" s="51"/>
      <c r="D13" s="51"/>
      <c r="E13" s="51"/>
      <c r="F13" s="51"/>
      <c r="G13" s="51"/>
      <c r="H13" s="51"/>
      <c r="I13" s="36" t="str">
        <f t="shared" si="0"/>
        <v>E S Central</v>
      </c>
      <c r="J13" s="36">
        <f t="shared" si="1"/>
        <v>111</v>
      </c>
      <c r="K13" s="36">
        <f t="shared" si="2"/>
        <v>106</v>
      </c>
      <c r="L13" s="36">
        <f t="shared" si="5"/>
        <v>84</v>
      </c>
      <c r="M13" s="41">
        <f t="shared" si="5"/>
        <v>4.716981132075472</v>
      </c>
      <c r="N13" s="37" t="str">
        <f t="shared" si="5"/>
        <v>Warmer</v>
      </c>
      <c r="O13" s="41">
        <f t="shared" si="5"/>
        <v>32.142857142857146</v>
      </c>
      <c r="P13" s="37" t="str">
        <f t="shared" si="5"/>
        <v>Warmer</v>
      </c>
      <c r="Q13" s="42"/>
    </row>
    <row r="14" spans="1:17">
      <c r="A14" s="52" t="s">
        <v>125</v>
      </c>
      <c r="B14" s="52"/>
      <c r="C14" s="52"/>
      <c r="D14" s="52"/>
      <c r="E14" s="52"/>
      <c r="F14" s="52"/>
      <c r="G14" s="52"/>
      <c r="H14" s="52"/>
      <c r="I14" s="36" t="str">
        <f t="shared" si="0"/>
        <v>W S Central</v>
      </c>
      <c r="J14" s="36">
        <f t="shared" si="1"/>
        <v>151</v>
      </c>
      <c r="K14" s="36">
        <f t="shared" si="2"/>
        <v>132</v>
      </c>
      <c r="L14" s="36">
        <f t="shared" si="5"/>
        <v>119</v>
      </c>
      <c r="M14" s="41">
        <f t="shared" si="5"/>
        <v>14.393939393939394</v>
      </c>
      <c r="N14" s="37" t="str">
        <f t="shared" si="5"/>
        <v>Warmer</v>
      </c>
      <c r="O14" s="41">
        <f t="shared" si="5"/>
        <v>26.890756302521009</v>
      </c>
      <c r="P14" s="37" t="str">
        <f t="shared" si="5"/>
        <v>Warmer</v>
      </c>
      <c r="Q14" s="42"/>
    </row>
    <row r="15" spans="1:17">
      <c r="A15" s="52"/>
      <c r="B15" s="52"/>
      <c r="C15" s="52"/>
      <c r="D15" s="52"/>
      <c r="E15" s="52"/>
      <c r="F15" s="52"/>
      <c r="G15" s="52"/>
      <c r="H15" s="52"/>
      <c r="I15" s="36" t="str">
        <f t="shared" si="0"/>
        <v>Mountain</v>
      </c>
      <c r="J15" s="36">
        <f t="shared" si="1"/>
        <v>95</v>
      </c>
      <c r="K15" s="36">
        <f t="shared" si="2"/>
        <v>84</v>
      </c>
      <c r="L15" s="36">
        <f t="shared" si="5"/>
        <v>68</v>
      </c>
      <c r="M15" s="41">
        <f t="shared" si="5"/>
        <v>13.095238095238097</v>
      </c>
      <c r="N15" s="37" t="str">
        <f t="shared" si="5"/>
        <v>Warmer</v>
      </c>
      <c r="O15" s="41">
        <f t="shared" si="5"/>
        <v>39.705882352941174</v>
      </c>
      <c r="P15" s="37" t="str">
        <f t="shared" si="5"/>
        <v>Warmer</v>
      </c>
      <c r="Q15" s="42"/>
    </row>
    <row r="16" spans="1:17">
      <c r="A16" s="52"/>
      <c r="B16" s="52"/>
      <c r="C16" s="52"/>
      <c r="D16" s="52"/>
      <c r="E16" s="52"/>
      <c r="F16" s="52"/>
      <c r="G16" s="52"/>
      <c r="H16" s="52"/>
      <c r="I16" s="36" t="str">
        <f t="shared" si="0"/>
        <v>Pacific</v>
      </c>
      <c r="J16" s="36">
        <f t="shared" si="1"/>
        <v>65</v>
      </c>
      <c r="K16" s="36">
        <f t="shared" si="2"/>
        <v>52</v>
      </c>
      <c r="L16" s="36">
        <f t="shared" si="5"/>
        <v>43</v>
      </c>
      <c r="M16" s="41">
        <f t="shared" si="5"/>
        <v>25</v>
      </c>
      <c r="N16" s="37" t="str">
        <f t="shared" si="5"/>
        <v>Warmer</v>
      </c>
      <c r="O16" s="41">
        <f t="shared" si="5"/>
        <v>51.162790697674424</v>
      </c>
      <c r="P16" s="37" t="str">
        <f t="shared" si="5"/>
        <v>Warmer</v>
      </c>
      <c r="Q16" s="42"/>
    </row>
    <row r="17" spans="1:17">
      <c r="A17" s="52"/>
      <c r="B17" s="52"/>
      <c r="C17" s="52"/>
      <c r="D17" s="52"/>
      <c r="E17" s="52"/>
      <c r="F17" s="52"/>
      <c r="G17" s="52"/>
      <c r="H17" s="52"/>
      <c r="I17" s="36" t="str">
        <f t="shared" si="0"/>
        <v>United States</v>
      </c>
      <c r="J17" s="36">
        <f t="shared" si="1"/>
        <v>82</v>
      </c>
      <c r="K17" s="36">
        <f t="shared" si="2"/>
        <v>74</v>
      </c>
      <c r="L17" s="36">
        <f t="shared" si="5"/>
        <v>65</v>
      </c>
      <c r="M17" s="41">
        <f t="shared" si="5"/>
        <v>10.810810810810811</v>
      </c>
      <c r="N17" s="37" t="str">
        <f t="shared" si="5"/>
        <v>Warmer</v>
      </c>
      <c r="O17" s="41">
        <f t="shared" si="5"/>
        <v>26.153846153846157</v>
      </c>
      <c r="P17" s="37" t="str">
        <f t="shared" si="5"/>
        <v>Warmer</v>
      </c>
      <c r="Q17" s="42"/>
    </row>
    <row r="18" spans="1:17">
      <c r="A18" s="52"/>
      <c r="B18" s="52"/>
      <c r="C18" s="52"/>
      <c r="D18" s="52"/>
      <c r="E18" s="52"/>
      <c r="F18" s="52"/>
      <c r="G18" s="52"/>
      <c r="H18" s="52"/>
      <c r="I18" s="36"/>
      <c r="J18" s="36"/>
      <c r="K18" s="36"/>
      <c r="L18" s="36"/>
      <c r="M18" s="41"/>
      <c r="N18" s="37"/>
      <c r="O18" s="41"/>
      <c r="P18" s="37"/>
      <c r="Q18" s="42"/>
    </row>
    <row r="19" spans="1:17">
      <c r="A19" s="52"/>
      <c r="B19" s="52"/>
      <c r="C19" s="52"/>
      <c r="D19" s="52"/>
      <c r="E19" s="52"/>
      <c r="F19" s="52"/>
      <c r="G19" s="52"/>
      <c r="H19" s="52"/>
      <c r="I19" s="36"/>
      <c r="J19" s="36"/>
      <c r="K19" s="36"/>
      <c r="L19" s="36"/>
      <c r="M19" s="41"/>
      <c r="N19" s="37"/>
      <c r="O19" s="41"/>
      <c r="P19" s="37"/>
      <c r="Q19" s="42"/>
    </row>
    <row r="20" spans="1:17">
      <c r="I20" s="36"/>
      <c r="J20" s="36"/>
      <c r="K20" s="36"/>
      <c r="L20" s="36"/>
      <c r="M20" s="41"/>
      <c r="N20" s="37"/>
      <c r="O20" s="41"/>
      <c r="P20" s="37"/>
      <c r="Q20" s="42"/>
    </row>
    <row r="21" spans="1:17" ht="14.1">
      <c r="A21" s="53" t="s">
        <v>126</v>
      </c>
      <c r="B21" s="53"/>
      <c r="C21" s="53"/>
      <c r="D21" s="53"/>
      <c r="E21" s="53"/>
      <c r="F21" s="53"/>
      <c r="G21" s="53"/>
      <c r="H21" s="53"/>
      <c r="I21" s="36"/>
      <c r="J21" s="36"/>
      <c r="K21" s="36"/>
      <c r="L21" s="36"/>
      <c r="M21" s="41"/>
      <c r="N21" s="37"/>
      <c r="O21" s="41"/>
      <c r="P21" s="37"/>
      <c r="Q21" s="42"/>
    </row>
    <row r="22" spans="1:17" ht="14.1">
      <c r="A22" s="46"/>
      <c r="B22" s="46"/>
      <c r="C22" s="46"/>
      <c r="D22" s="46"/>
      <c r="E22" s="46"/>
      <c r="F22" s="46"/>
      <c r="G22" s="46"/>
      <c r="H22" s="46"/>
      <c r="Q22" s="42"/>
    </row>
    <row r="23" spans="1:17" ht="12.75" customHeight="1">
      <c r="A23" s="1" t="s">
        <v>127</v>
      </c>
      <c r="B23" s="5"/>
      <c r="C23" s="5"/>
      <c r="D23" s="2"/>
      <c r="E23" s="3" t="s">
        <v>128</v>
      </c>
      <c r="F23" s="4"/>
      <c r="G23" s="3" t="s">
        <v>128</v>
      </c>
      <c r="H23" s="4"/>
      <c r="Q23" s="42"/>
    </row>
    <row r="24" spans="1:17" ht="12.75" customHeight="1">
      <c r="A24" s="1" t="s">
        <v>129</v>
      </c>
      <c r="B24" s="2">
        <v>2026</v>
      </c>
      <c r="C24" s="2">
        <v>2025</v>
      </c>
      <c r="D24" s="5" t="s">
        <v>3</v>
      </c>
      <c r="E24" s="6" t="s">
        <v>130</v>
      </c>
      <c r="F24" s="4"/>
      <c r="G24" s="6" t="s">
        <v>5</v>
      </c>
      <c r="H24" s="4"/>
      <c r="Q24" s="42"/>
    </row>
    <row r="25" spans="1:17" ht="12.75" customHeight="1">
      <c r="A25" s="33">
        <v>46144</v>
      </c>
      <c r="B25" s="2">
        <v>12</v>
      </c>
      <c r="C25" s="2">
        <v>17</v>
      </c>
      <c r="D25" s="5">
        <v>12</v>
      </c>
      <c r="E25" s="25">
        <f t="shared" ref="E25" si="6">ABS(((B25-C25)/C25)*100)</f>
        <v>29.411764705882355</v>
      </c>
      <c r="F25" s="25" t="str">
        <f t="shared" ref="F25" si="7">IF(B25=C25,"nc",IF(B25&lt;C25,"Cooler","Warmer"))</f>
        <v>Cooler</v>
      </c>
      <c r="G25" s="25">
        <f t="shared" ref="G25" si="8">ABS(((B25-D25)/D25)*100)</f>
        <v>0</v>
      </c>
      <c r="H25" s="25" t="str">
        <f t="shared" ref="H25" si="9">IF(B25=D25,"nc",IF(B25&lt;D25,"Cooler","Warmer"))</f>
        <v>nc</v>
      </c>
      <c r="Q25" s="42"/>
    </row>
    <row r="26" spans="1:17" ht="12.75" customHeight="1">
      <c r="A26" s="33">
        <v>46151</v>
      </c>
      <c r="B26" s="2">
        <v>11</v>
      </c>
      <c r="C26" s="2">
        <v>13</v>
      </c>
      <c r="D26" s="5">
        <v>14</v>
      </c>
      <c r="E26" s="25">
        <f t="shared" ref="E26" si="10">ABS(((B26-C26)/C26)*100)</f>
        <v>15.384615384615385</v>
      </c>
      <c r="F26" s="25" t="str">
        <f t="shared" ref="F26" si="11">IF(B26=C26,"nc",IF(B26&lt;C26,"Cooler","Warmer"))</f>
        <v>Cooler</v>
      </c>
      <c r="G26" s="25">
        <f t="shared" ref="G26" si="12">ABS(((B26-D26)/D26)*100)</f>
        <v>21.428571428571427</v>
      </c>
      <c r="H26" s="25" t="str">
        <f t="shared" ref="H26" si="13">IF(B26=D26,"nc",IF(B26&lt;D26,"Cooler","Warmer"))</f>
        <v>Cooler</v>
      </c>
      <c r="Q26" s="42"/>
    </row>
    <row r="27" spans="1:17" ht="12.75" customHeight="1">
      <c r="A27" s="33">
        <v>46158</v>
      </c>
      <c r="B27" s="2">
        <v>20</v>
      </c>
      <c r="C27" s="2">
        <v>26</v>
      </c>
      <c r="D27" s="5">
        <v>18</v>
      </c>
      <c r="E27" s="25">
        <f t="shared" ref="E27" si="14">ABS(((B27-C27)/C27)*100)</f>
        <v>23.076923076923077</v>
      </c>
      <c r="F27" s="25" t="str">
        <f t="shared" ref="F27" si="15">IF(B27=C27,"nc",IF(B27&lt;C27,"Cooler","Warmer"))</f>
        <v>Cooler</v>
      </c>
      <c r="G27" s="25">
        <f t="shared" ref="G27" si="16">ABS(((B27-D27)/D27)*100)</f>
        <v>11.111111111111111</v>
      </c>
      <c r="H27" s="25" t="str">
        <f t="shared" ref="H27" si="17">IF(B27=D27,"nc",IF(B27&lt;D27,"Cooler","Warmer"))</f>
        <v>Warmer</v>
      </c>
      <c r="Q27" s="42"/>
    </row>
    <row r="28" spans="1:17" ht="12.75" customHeight="1">
      <c r="A28" s="33">
        <v>46165</v>
      </c>
      <c r="B28" s="2">
        <v>38</v>
      </c>
      <c r="C28" s="2">
        <v>29</v>
      </c>
      <c r="D28" s="5">
        <v>25</v>
      </c>
      <c r="E28" s="25">
        <f t="shared" ref="E28:E41" si="18">ABS(((B28-C28)/C28)*100)</f>
        <v>31.03448275862069</v>
      </c>
      <c r="F28" s="25" t="str">
        <f t="shared" ref="F28:F41" si="19">IF(B28=C28,"nc",IF(B28&lt;C28,"Cooler","Warmer"))</f>
        <v>Warmer</v>
      </c>
      <c r="G28" s="25">
        <f t="shared" ref="G28:G41" si="20">ABS(((B28-D28)/D28)*100)</f>
        <v>52</v>
      </c>
      <c r="H28" s="25" t="str">
        <f t="shared" ref="H28:H41" si="21">IF(B28=D28,"nc",IF(B28&lt;D28,"Cooler","Warmer"))</f>
        <v>Warmer</v>
      </c>
      <c r="Q28" s="42"/>
    </row>
    <row r="29" spans="1:17" ht="12.75" customHeight="1">
      <c r="A29" s="33">
        <v>46172</v>
      </c>
      <c r="B29" s="2">
        <v>35</v>
      </c>
      <c r="C29" s="2">
        <v>24</v>
      </c>
      <c r="D29" s="5">
        <v>31</v>
      </c>
      <c r="E29" s="25">
        <f t="shared" si="18"/>
        <v>45.833333333333329</v>
      </c>
      <c r="F29" s="25" t="str">
        <f t="shared" si="19"/>
        <v>Warmer</v>
      </c>
      <c r="G29" s="25">
        <f t="shared" si="20"/>
        <v>12.903225806451612</v>
      </c>
      <c r="H29" s="25" t="str">
        <f t="shared" si="21"/>
        <v>Warmer</v>
      </c>
      <c r="Q29" s="42"/>
    </row>
    <row r="30" spans="1:17" ht="12.75" customHeight="1">
      <c r="A30" s="33">
        <v>46179</v>
      </c>
      <c r="B30" s="2">
        <v>40</v>
      </c>
      <c r="C30" s="2">
        <v>36</v>
      </c>
      <c r="D30" s="5">
        <v>37</v>
      </c>
      <c r="E30" s="25">
        <f t="shared" si="18"/>
        <v>11.111111111111111</v>
      </c>
      <c r="F30" s="25" t="str">
        <f t="shared" si="19"/>
        <v>Warmer</v>
      </c>
      <c r="G30" s="25">
        <f t="shared" si="20"/>
        <v>8.1081081081081088</v>
      </c>
      <c r="H30" s="25" t="str">
        <f t="shared" si="21"/>
        <v>Warmer</v>
      </c>
      <c r="Q30" s="42"/>
    </row>
    <row r="31" spans="1:17" ht="12.75" customHeight="1">
      <c r="A31" s="33">
        <v>46186</v>
      </c>
      <c r="B31" s="2">
        <v>71</v>
      </c>
      <c r="C31" s="2">
        <v>50</v>
      </c>
      <c r="D31" s="5">
        <v>44</v>
      </c>
      <c r="E31" s="25">
        <f t="shared" si="18"/>
        <v>42</v>
      </c>
      <c r="F31" s="25" t="str">
        <f t="shared" si="19"/>
        <v>Warmer</v>
      </c>
      <c r="G31" s="25">
        <f t="shared" si="20"/>
        <v>61.363636363636367</v>
      </c>
      <c r="H31" s="25" t="str">
        <f t="shared" si="21"/>
        <v>Warmer</v>
      </c>
      <c r="Q31" s="42"/>
    </row>
    <row r="32" spans="1:17" ht="12.75" customHeight="1">
      <c r="A32" s="33">
        <v>46193</v>
      </c>
      <c r="B32" s="2">
        <v>50</v>
      </c>
      <c r="C32" s="2">
        <v>61</v>
      </c>
      <c r="D32" s="5">
        <v>51</v>
      </c>
      <c r="E32" s="25">
        <f t="shared" si="18"/>
        <v>18.032786885245901</v>
      </c>
      <c r="F32" s="25" t="str">
        <f t="shared" si="19"/>
        <v>Cooler</v>
      </c>
      <c r="G32" s="25">
        <f t="shared" si="20"/>
        <v>1.9607843137254901</v>
      </c>
      <c r="H32" s="25" t="str">
        <f t="shared" si="21"/>
        <v>Cooler</v>
      </c>
      <c r="Q32" s="42"/>
    </row>
    <row r="33" spans="1:17" ht="12.75" customHeight="1">
      <c r="A33" s="33">
        <v>46200</v>
      </c>
      <c r="B33" s="2">
        <v>51</v>
      </c>
      <c r="C33" s="2">
        <v>85</v>
      </c>
      <c r="D33" s="5">
        <v>59</v>
      </c>
      <c r="E33" s="25">
        <f t="shared" si="18"/>
        <v>40</v>
      </c>
      <c r="F33" s="25" t="str">
        <f t="shared" si="19"/>
        <v>Cooler</v>
      </c>
      <c r="G33" s="25">
        <f t="shared" si="20"/>
        <v>13.559322033898304</v>
      </c>
      <c r="H33" s="25" t="str">
        <f t="shared" si="21"/>
        <v>Cooler</v>
      </c>
      <c r="Q33" s="42"/>
    </row>
    <row r="34" spans="1:17" ht="12.75" customHeight="1">
      <c r="A34" s="33">
        <v>46207</v>
      </c>
      <c r="B34" s="2">
        <v>92</v>
      </c>
      <c r="C34" s="2">
        <v>80</v>
      </c>
      <c r="D34" s="5">
        <v>66</v>
      </c>
      <c r="E34" s="25">
        <f t="shared" si="18"/>
        <v>15</v>
      </c>
      <c r="F34" s="25" t="str">
        <f t="shared" si="19"/>
        <v>Warmer</v>
      </c>
      <c r="G34" s="25">
        <f t="shared" si="20"/>
        <v>39.393939393939391</v>
      </c>
      <c r="H34" s="25" t="str">
        <f t="shared" si="21"/>
        <v>Warmer</v>
      </c>
      <c r="Q34" s="42"/>
    </row>
    <row r="35" spans="1:17" ht="12.75" customHeight="1">
      <c r="A35" s="33">
        <v>46214</v>
      </c>
      <c r="B35" s="2">
        <v>83</v>
      </c>
      <c r="C35" s="2">
        <v>84</v>
      </c>
      <c r="D35" s="5">
        <v>71</v>
      </c>
      <c r="E35" s="25">
        <f t="shared" si="18"/>
        <v>1.1904761904761905</v>
      </c>
      <c r="F35" s="25" t="str">
        <f t="shared" si="19"/>
        <v>Cooler</v>
      </c>
      <c r="G35" s="25">
        <f t="shared" si="20"/>
        <v>16.901408450704224</v>
      </c>
      <c r="H35" s="25" t="str">
        <f t="shared" si="21"/>
        <v>Warmer</v>
      </c>
      <c r="Q35" s="42"/>
    </row>
    <row r="36" spans="1:17" ht="12.75" customHeight="1">
      <c r="A36" s="33">
        <v>46221</v>
      </c>
      <c r="B36" s="2">
        <v>90</v>
      </c>
      <c r="C36" s="2">
        <v>86</v>
      </c>
      <c r="D36" s="5">
        <v>74</v>
      </c>
      <c r="E36" s="25">
        <f t="shared" si="18"/>
        <v>4.6511627906976747</v>
      </c>
      <c r="F36" s="25" t="str">
        <f t="shared" si="19"/>
        <v>Warmer</v>
      </c>
      <c r="G36" s="25">
        <f t="shared" si="20"/>
        <v>21.621621621621621</v>
      </c>
      <c r="H36" s="25" t="str">
        <f t="shared" si="21"/>
        <v>Warmer</v>
      </c>
      <c r="Q36" s="42"/>
    </row>
    <row r="37" spans="1:17" ht="12.75" customHeight="1">
      <c r="A37" s="33">
        <v>46228</v>
      </c>
      <c r="B37" s="2">
        <v>77</v>
      </c>
      <c r="C37" s="2">
        <v>82</v>
      </c>
      <c r="D37" s="5">
        <v>75</v>
      </c>
      <c r="E37" s="25">
        <f t="shared" si="18"/>
        <v>6.0975609756097562</v>
      </c>
      <c r="F37" s="25" t="str">
        <f t="shared" si="19"/>
        <v>Cooler</v>
      </c>
      <c r="G37" s="25">
        <f t="shared" si="20"/>
        <v>2.666666666666667</v>
      </c>
      <c r="H37" s="25" t="str">
        <f t="shared" si="21"/>
        <v>Warmer</v>
      </c>
      <c r="Q37" s="42"/>
    </row>
    <row r="38" spans="1:17" ht="12.75" customHeight="1">
      <c r="A38" s="33">
        <v>46235</v>
      </c>
      <c r="B38" s="2">
        <v>83</v>
      </c>
      <c r="C38" s="2">
        <v>89</v>
      </c>
      <c r="D38" s="5">
        <v>75</v>
      </c>
      <c r="E38" s="25">
        <f t="shared" si="18"/>
        <v>6.7415730337078648</v>
      </c>
      <c r="F38" s="25" t="str">
        <f t="shared" si="19"/>
        <v>Cooler</v>
      </c>
      <c r="G38" s="25">
        <f t="shared" si="20"/>
        <v>10.666666666666668</v>
      </c>
      <c r="H38" s="25" t="str">
        <f t="shared" si="21"/>
        <v>Warmer</v>
      </c>
      <c r="Q38" s="42"/>
    </row>
    <row r="39" spans="1:17" ht="12.75" customHeight="1">
      <c r="A39" s="33">
        <v>45877</v>
      </c>
      <c r="B39" s="2">
        <v>85</v>
      </c>
      <c r="C39" s="2">
        <v>63</v>
      </c>
      <c r="D39" s="5">
        <v>73</v>
      </c>
      <c r="E39" s="25">
        <f t="shared" si="18"/>
        <v>34.920634920634917</v>
      </c>
      <c r="F39" s="25" t="str">
        <f t="shared" si="19"/>
        <v>Warmer</v>
      </c>
      <c r="G39" s="25">
        <f t="shared" si="20"/>
        <v>16.43835616438356</v>
      </c>
      <c r="H39" s="25" t="str">
        <f t="shared" si="21"/>
        <v>Warmer</v>
      </c>
      <c r="Q39" s="42"/>
    </row>
    <row r="40" spans="1:17" ht="12.75" customHeight="1">
      <c r="A40" s="33">
        <v>46249</v>
      </c>
      <c r="B40" s="2">
        <v>88</v>
      </c>
      <c r="C40" s="2">
        <v>86</v>
      </c>
      <c r="D40" s="5">
        <v>69</v>
      </c>
      <c r="E40" s="25">
        <f t="shared" si="18"/>
        <v>2.3255813953488373</v>
      </c>
      <c r="F40" s="25" t="str">
        <f t="shared" si="19"/>
        <v>Warmer</v>
      </c>
      <c r="G40" s="25">
        <f t="shared" si="20"/>
        <v>27.536231884057973</v>
      </c>
      <c r="H40" s="25" t="str">
        <f t="shared" si="21"/>
        <v>Warmer</v>
      </c>
      <c r="Q40" s="42"/>
    </row>
    <row r="41" spans="1:17" ht="12.75" customHeight="1">
      <c r="A41" s="33">
        <v>46256</v>
      </c>
      <c r="B41" s="2">
        <v>82</v>
      </c>
      <c r="C41" s="2">
        <v>74</v>
      </c>
      <c r="D41" s="5">
        <v>65</v>
      </c>
      <c r="E41" s="25">
        <f t="shared" si="18"/>
        <v>10.810810810810811</v>
      </c>
      <c r="F41" s="25" t="str">
        <f t="shared" si="19"/>
        <v>Warmer</v>
      </c>
      <c r="G41" s="25">
        <f t="shared" si="20"/>
        <v>26.153846153846157</v>
      </c>
      <c r="H41" s="25" t="str">
        <f t="shared" si="21"/>
        <v>Warmer</v>
      </c>
      <c r="Q41" s="42"/>
    </row>
    <row r="42" spans="1:17" ht="12.75" customHeight="1">
      <c r="A42" s="30" t="s">
        <v>131</v>
      </c>
      <c r="B42" s="31">
        <f>B81</f>
        <v>1008</v>
      </c>
      <c r="C42" s="31">
        <f>C81</f>
        <v>985</v>
      </c>
      <c r="D42" s="31">
        <f>D81</f>
        <v>859</v>
      </c>
      <c r="E42" s="32">
        <f t="shared" ref="E42" si="22">ABS(((B42-C42)/C42)*100)</f>
        <v>2.3350253807106598</v>
      </c>
      <c r="F42" s="32" t="str">
        <f t="shared" ref="F42" si="23">IF(B42=C42,"nc",IF(B42&lt;C42,"Cooler","Warmer"))</f>
        <v>Warmer</v>
      </c>
      <c r="G42" s="32">
        <f t="shared" ref="G42" si="24">ABS(((B42-D42)/D42)*100)</f>
        <v>17.345750873108265</v>
      </c>
      <c r="H42" s="32" t="str">
        <f t="shared" ref="H42" si="25">IF(B42=D42,"nc",IF(B42&lt;D42,"Cooler","Warmer"))</f>
        <v>Warmer</v>
      </c>
      <c r="Q42" s="42"/>
    </row>
    <row r="43" spans="1:17" ht="12.75" customHeight="1">
      <c r="A43" s="1"/>
      <c r="B43" s="2"/>
      <c r="C43" s="2"/>
      <c r="D43" s="2"/>
      <c r="E43" s="25"/>
      <c r="F43" s="25"/>
      <c r="G43" s="25"/>
      <c r="H43" s="25"/>
      <c r="Q43" s="42"/>
    </row>
    <row r="44" spans="1:17" ht="12.75" customHeight="1">
      <c r="A44" s="1" t="s">
        <v>132</v>
      </c>
      <c r="B44" s="1"/>
      <c r="C44" s="1"/>
      <c r="D44" s="13"/>
      <c r="E44" s="1"/>
      <c r="F44" s="1"/>
      <c r="G44" s="2"/>
      <c r="H44" s="2"/>
      <c r="Q44" s="42"/>
    </row>
    <row r="45" spans="1:17" ht="12.75" customHeight="1">
      <c r="A45" s="1" t="s">
        <v>133</v>
      </c>
      <c r="B45" s="5"/>
      <c r="C45" s="5"/>
      <c r="D45" s="2"/>
      <c r="E45" s="3" t="s">
        <v>128</v>
      </c>
      <c r="F45" s="4"/>
      <c r="G45" s="3" t="s">
        <v>128</v>
      </c>
      <c r="H45" s="4"/>
      <c r="Q45" s="42"/>
    </row>
    <row r="46" spans="1:17" ht="12.75" customHeight="1">
      <c r="A46" s="1" t="s">
        <v>129</v>
      </c>
      <c r="B46" s="2">
        <v>2026</v>
      </c>
      <c r="C46" s="2">
        <v>2025</v>
      </c>
      <c r="D46" s="5" t="s">
        <v>3</v>
      </c>
      <c r="E46" s="6" t="s">
        <v>130</v>
      </c>
      <c r="F46" s="4"/>
      <c r="G46" s="6" t="s">
        <v>5</v>
      </c>
      <c r="H46" s="4"/>
      <c r="Q46" s="42"/>
    </row>
    <row r="47" spans="1:17" ht="12.75" customHeight="1">
      <c r="A47" s="2" t="s">
        <v>134</v>
      </c>
      <c r="B47" s="2">
        <v>55</v>
      </c>
      <c r="C47" s="2">
        <v>48</v>
      </c>
      <c r="D47" s="2">
        <v>30</v>
      </c>
      <c r="E47" s="7">
        <f t="shared" ref="E47" si="26">ABS(((B47-C47)/C47)*100)</f>
        <v>14.583333333333334</v>
      </c>
      <c r="F47" s="7" t="str">
        <f t="shared" ref="F47" si="27">IF(B47=C47,"nc",IF(B47&lt;C47,"Cooler","Warmer"))</f>
        <v>Warmer</v>
      </c>
      <c r="G47" s="25">
        <f t="shared" ref="G47" si="28">ABS(((B47-D47)/D47)*100)</f>
        <v>83.333333333333343</v>
      </c>
      <c r="H47" s="8" t="str">
        <f t="shared" ref="H47" si="29">IF(B47=D47,"nc",IF(B47&lt;D47,"Cooler","Warmer"))</f>
        <v>Warmer</v>
      </c>
      <c r="Q47" s="42"/>
    </row>
    <row r="48" spans="1:17" ht="12.75" customHeight="1">
      <c r="A48" s="2" t="s">
        <v>135</v>
      </c>
      <c r="B48" s="2">
        <v>111</v>
      </c>
      <c r="C48" s="2">
        <v>102</v>
      </c>
      <c r="D48" s="2">
        <v>97</v>
      </c>
      <c r="E48" s="7">
        <f t="shared" ref="E48" si="30">ABS(((B48-C48)/C48)*100)</f>
        <v>8.8235294117647065</v>
      </c>
      <c r="F48" s="7" t="str">
        <f t="shared" ref="F48" si="31">IF(B48=C48,"nc",IF(B48&lt;C48,"Cooler","Warmer"))</f>
        <v>Warmer</v>
      </c>
      <c r="G48" s="25">
        <f t="shared" ref="G48" si="32">ABS(((B48-D48)/D48)*100)</f>
        <v>14.432989690721648</v>
      </c>
      <c r="H48" s="8" t="str">
        <f t="shared" ref="H48" si="33">IF(B48=D48,"nc",IF(B48&lt;D48,"Cooler","Warmer"))</f>
        <v>Warmer</v>
      </c>
      <c r="Q48" s="42"/>
    </row>
    <row r="49" spans="1:17" ht="12.75" customHeight="1">
      <c r="A49" s="2" t="s">
        <v>136</v>
      </c>
      <c r="B49" s="2">
        <v>241</v>
      </c>
      <c r="C49" s="2">
        <v>263</v>
      </c>
      <c r="D49" s="2">
        <v>213</v>
      </c>
      <c r="E49" s="7">
        <f t="shared" ref="E49" si="34">ABS(((B49-C49)/C49)*100)</f>
        <v>8.3650190114068437</v>
      </c>
      <c r="F49" s="7" t="str">
        <f t="shared" ref="F49" si="35">IF(B49=C49,"nc",IF(B49&lt;C49,"Cooler","Warmer"))</f>
        <v>Cooler</v>
      </c>
      <c r="G49" s="25">
        <f t="shared" ref="G49" si="36">ABS(((B49-D49)/D49)*100)</f>
        <v>13.145539906103288</v>
      </c>
      <c r="H49" s="8" t="str">
        <f t="shared" ref="H49" si="37">IF(B49=D49,"nc",IF(B49&lt;D49,"Cooler","Warmer"))</f>
        <v>Warmer</v>
      </c>
      <c r="Q49" s="42"/>
    </row>
    <row r="50" spans="1:17" ht="12.75" customHeight="1">
      <c r="A50" s="2" t="s">
        <v>137</v>
      </c>
      <c r="B50" s="2">
        <v>380</v>
      </c>
      <c r="C50" s="2">
        <v>376</v>
      </c>
      <c r="D50" s="2">
        <v>321</v>
      </c>
      <c r="E50" s="7">
        <f t="shared" ref="E50" si="38">ABS(((B50-C50)/C50)*100)</f>
        <v>1.0638297872340425</v>
      </c>
      <c r="F50" s="7" t="str">
        <f t="shared" ref="F50" si="39">IF(B50=C50,"nc",IF(B50&lt;C50,"Cooler","Warmer"))</f>
        <v>Warmer</v>
      </c>
      <c r="G50" s="25">
        <f t="shared" ref="G50" si="40">ABS(((B50-D50)/D50)*100)</f>
        <v>18.380062305295951</v>
      </c>
      <c r="H50" s="8" t="str">
        <f t="shared" ref="H50" si="41">IF(B50=D50,"nc",IF(B50&lt;D50,"Cooler","Warmer"))</f>
        <v>Warmer</v>
      </c>
      <c r="Q50" s="42"/>
    </row>
    <row r="51" spans="1:17" ht="12.75" customHeight="1">
      <c r="A51" s="1" t="s">
        <v>138</v>
      </c>
      <c r="B51" s="1"/>
      <c r="C51" s="1"/>
      <c r="D51" s="13"/>
      <c r="E51" s="1"/>
      <c r="F51" s="1"/>
      <c r="G51" s="1"/>
      <c r="H51" s="1"/>
      <c r="Q51" s="42"/>
    </row>
    <row r="52" spans="1:17" ht="12.75" customHeight="1">
      <c r="A52" s="1"/>
      <c r="B52" s="1"/>
      <c r="C52" s="1"/>
      <c r="D52" s="13"/>
      <c r="E52" s="1"/>
      <c r="F52" s="1"/>
      <c r="G52" s="1"/>
      <c r="H52" s="1"/>
      <c r="Q52" s="42"/>
    </row>
    <row r="53" spans="1:17" ht="12.75" customHeight="1">
      <c r="A53" s="5"/>
      <c r="B53" s="5"/>
      <c r="C53" s="5"/>
      <c r="D53" s="2"/>
      <c r="E53" s="3" t="s">
        <v>128</v>
      </c>
      <c r="F53" s="4"/>
      <c r="G53" s="3" t="s">
        <v>128</v>
      </c>
      <c r="H53" s="4"/>
      <c r="Q53" s="42"/>
    </row>
    <row r="54" spans="1:17" ht="12.75" customHeight="1">
      <c r="A54" s="34" t="s">
        <v>2</v>
      </c>
      <c r="B54" s="2">
        <v>2026</v>
      </c>
      <c r="C54" s="2">
        <v>2025</v>
      </c>
      <c r="D54" s="5" t="s">
        <v>3</v>
      </c>
      <c r="E54" s="6" t="s">
        <v>130</v>
      </c>
      <c r="F54" s="4"/>
      <c r="G54" s="6" t="s">
        <v>5</v>
      </c>
      <c r="H54" s="4"/>
      <c r="Q54" s="42"/>
    </row>
    <row r="55" spans="1:17" ht="12.75" customHeight="1">
      <c r="A55" s="1"/>
      <c r="B55" s="2"/>
      <c r="C55" s="2"/>
      <c r="D55" s="5"/>
      <c r="E55" s="6"/>
      <c r="F55" s="6"/>
      <c r="G55" s="6"/>
      <c r="H55" s="6"/>
      <c r="Q55" s="42"/>
    </row>
    <row r="56" spans="1:17" ht="12.75" customHeight="1">
      <c r="A56" s="2" t="s">
        <v>6</v>
      </c>
      <c r="B56" s="2">
        <f>Worksheet!C6</f>
        <v>28</v>
      </c>
      <c r="C56" s="2">
        <f>Worksheet!D6</f>
        <v>19</v>
      </c>
      <c r="D56" s="5">
        <f>Worksheet!E6</f>
        <v>30</v>
      </c>
      <c r="E56" s="14">
        <f>ABS(Worksheet!F6)</f>
        <v>47.368421052631575</v>
      </c>
      <c r="F56" s="8" t="str">
        <f>Worksheet!G6</f>
        <v>Warmer</v>
      </c>
      <c r="G56" s="14">
        <f>ABS(Worksheet!H6)</f>
        <v>6.666666666666667</v>
      </c>
      <c r="H56" s="8" t="str">
        <f>Worksheet!I6</f>
        <v>Cooler</v>
      </c>
      <c r="Q56" s="42"/>
    </row>
    <row r="57" spans="1:17" ht="12.75" customHeight="1">
      <c r="A57" s="2" t="s">
        <v>7</v>
      </c>
      <c r="B57" s="2">
        <f>Worksheet!C7</f>
        <v>47</v>
      </c>
      <c r="C57" s="2">
        <f>Worksheet!D7</f>
        <v>35</v>
      </c>
      <c r="D57" s="5">
        <f>Worksheet!E7</f>
        <v>44</v>
      </c>
      <c r="E57" s="14">
        <f>ABS(Worksheet!F7)</f>
        <v>34.285714285714285</v>
      </c>
      <c r="F57" s="8" t="str">
        <f>Worksheet!G7</f>
        <v>Warmer</v>
      </c>
      <c r="G57" s="14">
        <f>ABS(Worksheet!H7)</f>
        <v>6.8181818181818175</v>
      </c>
      <c r="H57" s="8" t="str">
        <f>Worksheet!I7</f>
        <v>Warmer</v>
      </c>
      <c r="Q57" s="42"/>
    </row>
    <row r="58" spans="1:17" ht="12.75" customHeight="1">
      <c r="A58" s="2" t="s">
        <v>8</v>
      </c>
      <c r="B58" s="2">
        <f>Worksheet!C8</f>
        <v>50</v>
      </c>
      <c r="C58" s="2">
        <f>Worksheet!D8</f>
        <v>56</v>
      </c>
      <c r="D58" s="5">
        <f>Worksheet!E8</f>
        <v>42</v>
      </c>
      <c r="E58" s="14">
        <f>ABS(Worksheet!F8)</f>
        <v>10.714285714285714</v>
      </c>
      <c r="F58" s="8" t="str">
        <f>Worksheet!G8</f>
        <v>Cooler</v>
      </c>
      <c r="G58" s="14">
        <f>ABS(Worksheet!H8)</f>
        <v>19.047619047619047</v>
      </c>
      <c r="H58" s="8" t="str">
        <f>Worksheet!I8</f>
        <v>Warmer</v>
      </c>
      <c r="Q58" s="42"/>
    </row>
    <row r="59" spans="1:17" ht="12.75" customHeight="1">
      <c r="A59" s="2" t="s">
        <v>9</v>
      </c>
      <c r="B59" s="2">
        <f>Worksheet!C9</f>
        <v>63</v>
      </c>
      <c r="C59" s="2">
        <f>Worksheet!D9</f>
        <v>84</v>
      </c>
      <c r="D59" s="5">
        <f>Worksheet!E9</f>
        <v>56</v>
      </c>
      <c r="E59" s="14">
        <f>ABS(Worksheet!F9)</f>
        <v>25</v>
      </c>
      <c r="F59" s="8" t="str">
        <f>Worksheet!G9</f>
        <v>Cooler</v>
      </c>
      <c r="G59" s="14">
        <f>ABS(Worksheet!H9)</f>
        <v>12.5</v>
      </c>
      <c r="H59" s="8" t="str">
        <f>Worksheet!I9</f>
        <v>Warmer</v>
      </c>
      <c r="Q59" s="42"/>
    </row>
    <row r="60" spans="1:17" ht="12.75" customHeight="1">
      <c r="A60" s="2" t="s">
        <v>10</v>
      </c>
      <c r="B60" s="2">
        <f>Worksheet!C10</f>
        <v>113</v>
      </c>
      <c r="C60" s="2">
        <f>Worksheet!D10</f>
        <v>96</v>
      </c>
      <c r="D60" s="5">
        <f>Worksheet!E10</f>
        <v>87</v>
      </c>
      <c r="E60" s="14">
        <f>ABS(Worksheet!F10)</f>
        <v>17.708333333333336</v>
      </c>
      <c r="F60" s="8" t="str">
        <f>Worksheet!G10</f>
        <v>Warmer</v>
      </c>
      <c r="G60" s="14">
        <f>ABS(Worksheet!H10)</f>
        <v>29.885057471264371</v>
      </c>
      <c r="H60" s="8" t="str">
        <f>Worksheet!I10</f>
        <v>Warmer</v>
      </c>
      <c r="Q60" s="42"/>
    </row>
    <row r="61" spans="1:17" ht="12.75" customHeight="1">
      <c r="A61" s="2" t="s">
        <v>11</v>
      </c>
      <c r="B61" s="2">
        <f>Worksheet!C11</f>
        <v>111</v>
      </c>
      <c r="C61" s="2">
        <f>Worksheet!D11</f>
        <v>106</v>
      </c>
      <c r="D61" s="5">
        <f>Worksheet!E11</f>
        <v>84</v>
      </c>
      <c r="E61" s="14">
        <f>ABS(Worksheet!F11)</f>
        <v>4.716981132075472</v>
      </c>
      <c r="F61" s="8" t="str">
        <f>Worksheet!G11</f>
        <v>Warmer</v>
      </c>
      <c r="G61" s="14">
        <f>ABS(Worksheet!H11)</f>
        <v>32.142857142857146</v>
      </c>
      <c r="H61" s="8" t="str">
        <f>Worksheet!I11</f>
        <v>Warmer</v>
      </c>
      <c r="Q61" s="42"/>
    </row>
    <row r="62" spans="1:17" ht="12.75" customHeight="1">
      <c r="A62" s="2" t="s">
        <v>12</v>
      </c>
      <c r="B62" s="2">
        <f>Worksheet!C12</f>
        <v>151</v>
      </c>
      <c r="C62" s="2">
        <f>Worksheet!D12</f>
        <v>132</v>
      </c>
      <c r="D62" s="5">
        <f>Worksheet!E12</f>
        <v>119</v>
      </c>
      <c r="E62" s="14">
        <f>ABS(Worksheet!F12)</f>
        <v>14.393939393939394</v>
      </c>
      <c r="F62" s="8" t="str">
        <f>Worksheet!G12</f>
        <v>Warmer</v>
      </c>
      <c r="G62" s="14">
        <f>ABS(Worksheet!H12)</f>
        <v>26.890756302521009</v>
      </c>
      <c r="H62" s="8" t="str">
        <f>Worksheet!I12</f>
        <v>Warmer</v>
      </c>
      <c r="Q62" s="42"/>
    </row>
    <row r="63" spans="1:17" ht="12.75" customHeight="1">
      <c r="A63" s="2" t="s">
        <v>13</v>
      </c>
      <c r="B63" s="2">
        <f>Worksheet!C13</f>
        <v>95</v>
      </c>
      <c r="C63" s="2">
        <f>Worksheet!D13</f>
        <v>84</v>
      </c>
      <c r="D63" s="5">
        <f>Worksheet!E13</f>
        <v>68</v>
      </c>
      <c r="E63" s="14">
        <f>ABS(Worksheet!F13)</f>
        <v>13.095238095238097</v>
      </c>
      <c r="F63" s="8" t="str">
        <f>Worksheet!G13</f>
        <v>Warmer</v>
      </c>
      <c r="G63" s="14">
        <f>ABS(Worksheet!H13)</f>
        <v>39.705882352941174</v>
      </c>
      <c r="H63" s="8" t="str">
        <f>Worksheet!I13</f>
        <v>Warmer</v>
      </c>
      <c r="Q63" s="42"/>
    </row>
    <row r="64" spans="1:17" ht="12.75" customHeight="1">
      <c r="A64" s="9" t="s">
        <v>14</v>
      </c>
      <c r="B64" s="9">
        <f>Worksheet!C14</f>
        <v>65</v>
      </c>
      <c r="C64" s="9">
        <f>Worksheet!D14</f>
        <v>52</v>
      </c>
      <c r="D64" s="10">
        <f>Worksheet!E14</f>
        <v>43</v>
      </c>
      <c r="E64" s="17">
        <f>ABS(Worksheet!F14)</f>
        <v>25</v>
      </c>
      <c r="F64" s="12" t="str">
        <f>Worksheet!G14</f>
        <v>Warmer</v>
      </c>
      <c r="G64" s="17">
        <f>ABS(Worksheet!H14)</f>
        <v>51.162790697674424</v>
      </c>
      <c r="H64" s="12" t="str">
        <f>Worksheet!I14</f>
        <v>Warmer</v>
      </c>
      <c r="Q64" s="42"/>
    </row>
    <row r="65" spans="1:17" ht="12.75" customHeight="1">
      <c r="A65" s="2" t="s">
        <v>15</v>
      </c>
      <c r="B65" s="2">
        <f>Worksheet!C15</f>
        <v>82</v>
      </c>
      <c r="C65" s="2">
        <f>Worksheet!D15</f>
        <v>74</v>
      </c>
      <c r="D65" s="5">
        <f>Worksheet!E15</f>
        <v>65</v>
      </c>
      <c r="E65" s="14">
        <f>ABS(Worksheet!F15)</f>
        <v>10.810810810810811</v>
      </c>
      <c r="F65" s="8" t="str">
        <f>Worksheet!G15</f>
        <v>Warmer</v>
      </c>
      <c r="G65" s="14">
        <f>ABS(Worksheet!H15)</f>
        <v>26.153846153846157</v>
      </c>
      <c r="H65" s="8" t="str">
        <f>Worksheet!I15</f>
        <v>Warmer</v>
      </c>
      <c r="Q65" s="42"/>
    </row>
    <row r="66" spans="1:17" ht="12.75" customHeight="1">
      <c r="A66" s="2"/>
      <c r="B66" s="2"/>
      <c r="C66" s="2"/>
      <c r="D66" s="5"/>
      <c r="E66" s="2"/>
      <c r="F66" s="2"/>
      <c r="G66" s="2"/>
      <c r="H66" s="2"/>
      <c r="Q66" s="42"/>
    </row>
    <row r="67" spans="1:17" ht="12.75" customHeight="1">
      <c r="A67" s="1" t="s">
        <v>139</v>
      </c>
      <c r="B67" s="1"/>
      <c r="C67" s="1"/>
      <c r="D67" s="13"/>
      <c r="E67" s="1"/>
      <c r="F67" s="1"/>
      <c r="G67" s="2"/>
      <c r="H67" s="2"/>
      <c r="Q67" s="42"/>
    </row>
    <row r="68" spans="1:17" ht="12.75" customHeight="1">
      <c r="A68" s="2"/>
      <c r="B68" s="2"/>
      <c r="C68" s="2"/>
      <c r="D68" s="5"/>
      <c r="E68" s="2"/>
      <c r="F68" s="2"/>
      <c r="G68" s="2"/>
      <c r="H68" s="2"/>
      <c r="Q68" s="42"/>
    </row>
    <row r="69" spans="1:17" ht="12.75" customHeight="1">
      <c r="A69" s="2"/>
      <c r="B69" s="5"/>
      <c r="C69" s="5"/>
      <c r="D69" s="2"/>
      <c r="E69" s="3" t="s">
        <v>128</v>
      </c>
      <c r="F69" s="4"/>
      <c r="G69" s="3" t="s">
        <v>128</v>
      </c>
      <c r="H69" s="4"/>
      <c r="Q69" s="42"/>
    </row>
    <row r="70" spans="1:17" ht="12.75" customHeight="1">
      <c r="A70" s="1" t="str">
        <f>A54</f>
        <v>Region</v>
      </c>
      <c r="B70" s="2">
        <v>2026</v>
      </c>
      <c r="C70" s="2">
        <v>2025</v>
      </c>
      <c r="D70" s="5" t="s">
        <v>3</v>
      </c>
      <c r="E70" s="6" t="s">
        <v>130</v>
      </c>
      <c r="F70" s="4"/>
      <c r="G70" s="6" t="s">
        <v>5</v>
      </c>
      <c r="H70" s="4"/>
      <c r="Q70" s="42"/>
    </row>
    <row r="71" spans="1:17" ht="12.75" customHeight="1">
      <c r="A71" s="1"/>
      <c r="B71" s="2"/>
      <c r="C71" s="2"/>
      <c r="D71" s="5"/>
      <c r="E71" s="6"/>
      <c r="F71" s="6"/>
      <c r="G71" s="6"/>
      <c r="H71" s="6"/>
      <c r="Q71" s="42"/>
    </row>
    <row r="72" spans="1:17" ht="12.75" customHeight="1">
      <c r="A72" s="2" t="s">
        <v>6</v>
      </c>
      <c r="B72" s="2">
        <f>Worksheet!C20</f>
        <v>489</v>
      </c>
      <c r="C72" s="2">
        <f>Worksheet!D20</f>
        <v>510</v>
      </c>
      <c r="D72" s="5">
        <f>Worksheet!E20</f>
        <v>366</v>
      </c>
      <c r="E72" s="14">
        <f>ABS(Worksheet!F20)</f>
        <v>4.117647058823529</v>
      </c>
      <c r="F72" s="8" t="str">
        <f>Worksheet!G20</f>
        <v>Cooler</v>
      </c>
      <c r="G72" s="14">
        <f>ABS(Worksheet!H20)</f>
        <v>33.606557377049178</v>
      </c>
      <c r="H72" s="7" t="str">
        <f>Worksheet!I20</f>
        <v>Warmer</v>
      </c>
      <c r="Q72" s="42"/>
    </row>
    <row r="73" spans="1:17" ht="12.75" customHeight="1">
      <c r="A73" s="2" t="s">
        <v>7</v>
      </c>
      <c r="B73" s="2">
        <f>Worksheet!C21</f>
        <v>706</v>
      </c>
      <c r="C73" s="2">
        <f>Worksheet!D21</f>
        <v>712</v>
      </c>
      <c r="D73" s="5">
        <f>Worksheet!E21</f>
        <v>549</v>
      </c>
      <c r="E73" s="14">
        <f>ABS(Worksheet!F21)</f>
        <v>0.84269662921348309</v>
      </c>
      <c r="F73" s="8" t="str">
        <f>Worksheet!G21</f>
        <v>Cooler</v>
      </c>
      <c r="G73" s="14">
        <f>ABS(Worksheet!H21)</f>
        <v>28.59744990892532</v>
      </c>
      <c r="H73" s="7" t="str">
        <f>Worksheet!I21</f>
        <v>Warmer</v>
      </c>
      <c r="Q73" s="42"/>
    </row>
    <row r="74" spans="1:17" ht="12.75" customHeight="1">
      <c r="A74" s="2" t="s">
        <v>8</v>
      </c>
      <c r="B74" s="2">
        <f>Worksheet!C22</f>
        <v>665</v>
      </c>
      <c r="C74" s="2">
        <f>Worksheet!D22</f>
        <v>747</v>
      </c>
      <c r="D74" s="5">
        <f>Worksheet!E22</f>
        <v>597</v>
      </c>
      <c r="E74" s="14">
        <f>ABS(Worksheet!F22)</f>
        <v>10.977242302543507</v>
      </c>
      <c r="F74" s="8" t="str">
        <f>Worksheet!G22</f>
        <v>Cooler</v>
      </c>
      <c r="G74" s="14">
        <f>ABS(Worksheet!H22)</f>
        <v>11.390284757118927</v>
      </c>
      <c r="H74" s="7" t="str">
        <f>Worksheet!I22</f>
        <v>Warmer</v>
      </c>
      <c r="Q74" s="42"/>
    </row>
    <row r="75" spans="1:17" ht="12.75" customHeight="1">
      <c r="A75" s="2" t="s">
        <v>9</v>
      </c>
      <c r="B75" s="2">
        <f>Worksheet!C23</f>
        <v>892</v>
      </c>
      <c r="C75" s="2">
        <f>Worksheet!D23</f>
        <v>836</v>
      </c>
      <c r="D75" s="5">
        <f>Worksheet!E23</f>
        <v>762</v>
      </c>
      <c r="E75" s="14">
        <f>ABS(Worksheet!F23)</f>
        <v>6.6985645933014357</v>
      </c>
      <c r="F75" s="8" t="str">
        <f>Worksheet!G23</f>
        <v>Warmer</v>
      </c>
      <c r="G75" s="14">
        <f>ABS(Worksheet!H23)</f>
        <v>17.060367454068242</v>
      </c>
      <c r="H75" s="7" t="str">
        <f>Worksheet!I23</f>
        <v>Warmer</v>
      </c>
      <c r="Q75" s="42"/>
    </row>
    <row r="76" spans="1:17" ht="12.75" customHeight="1">
      <c r="A76" s="2" t="s">
        <v>10</v>
      </c>
      <c r="B76" s="2">
        <f>Worksheet!C24</f>
        <v>1444</v>
      </c>
      <c r="C76" s="2">
        <f>Worksheet!D24</f>
        <v>1412</v>
      </c>
      <c r="D76" s="5">
        <f>Worksheet!E24</f>
        <v>1226</v>
      </c>
      <c r="E76" s="14">
        <f>ABS(Worksheet!F24)</f>
        <v>2.2662889518413598</v>
      </c>
      <c r="F76" s="8" t="str">
        <f>Worksheet!G24</f>
        <v>Warmer</v>
      </c>
      <c r="G76" s="14">
        <f>ABS(Worksheet!H24)</f>
        <v>17.781402936378466</v>
      </c>
      <c r="H76" s="7" t="str">
        <f>Worksheet!I24</f>
        <v>Warmer</v>
      </c>
      <c r="Q76" s="42"/>
    </row>
    <row r="77" spans="1:17" ht="12.75" customHeight="1">
      <c r="A77" s="2" t="s">
        <v>11</v>
      </c>
      <c r="B77" s="2">
        <f>Worksheet!C25</f>
        <v>1315</v>
      </c>
      <c r="C77" s="2">
        <f>Worksheet!D25</f>
        <v>1333</v>
      </c>
      <c r="D77" s="5">
        <f>Worksheet!E25</f>
        <v>1129</v>
      </c>
      <c r="E77" s="14">
        <f>ABS(Worksheet!F25)</f>
        <v>1.350337584396099</v>
      </c>
      <c r="F77" s="8" t="str">
        <f>Worksheet!G25</f>
        <v>Cooler</v>
      </c>
      <c r="G77" s="14">
        <f>ABS(Worksheet!H25)</f>
        <v>16.474756421612046</v>
      </c>
      <c r="H77" s="7" t="str">
        <f>Worksheet!I25</f>
        <v>Warmer</v>
      </c>
      <c r="Q77" s="42"/>
    </row>
    <row r="78" spans="1:17" ht="12.75" customHeight="1">
      <c r="A78" s="2" t="s">
        <v>12</v>
      </c>
      <c r="B78" s="2">
        <f>Worksheet!C26</f>
        <v>1843</v>
      </c>
      <c r="C78" s="2">
        <f>Worksheet!D26</f>
        <v>1757</v>
      </c>
      <c r="D78" s="5">
        <f>Worksheet!E26</f>
        <v>1637</v>
      </c>
      <c r="E78" s="14">
        <f>ABS(Worksheet!F26)</f>
        <v>4.89470688673876</v>
      </c>
      <c r="F78" s="8" t="str">
        <f>Worksheet!G26</f>
        <v>Warmer</v>
      </c>
      <c r="G78" s="14">
        <f>ABS(Worksheet!H26)</f>
        <v>12.583995113011607</v>
      </c>
      <c r="H78" s="7" t="str">
        <f>Worksheet!I26</f>
        <v>Warmer</v>
      </c>
      <c r="Q78" s="42"/>
    </row>
    <row r="79" spans="1:17" ht="12.75" customHeight="1">
      <c r="A79" s="2" t="s">
        <v>13</v>
      </c>
      <c r="B79" s="2">
        <f>Worksheet!C27</f>
        <v>1076</v>
      </c>
      <c r="C79" s="2">
        <f>Worksheet!D27</f>
        <v>985</v>
      </c>
      <c r="D79" s="5">
        <f>Worksheet!E27</f>
        <v>899</v>
      </c>
      <c r="E79" s="14">
        <f>ABS(Worksheet!F27)</f>
        <v>9.2385786802030445</v>
      </c>
      <c r="F79" s="8" t="str">
        <f>Worksheet!G27</f>
        <v>Warmer</v>
      </c>
      <c r="G79" s="14">
        <f>ABS(Worksheet!H27)</f>
        <v>19.688542825361512</v>
      </c>
      <c r="H79" s="7" t="str">
        <f>Worksheet!I27</f>
        <v>Warmer</v>
      </c>
      <c r="Q79" s="42"/>
    </row>
    <row r="80" spans="1:17" ht="12.75" customHeight="1">
      <c r="A80" s="9" t="s">
        <v>14</v>
      </c>
      <c r="B80" s="9">
        <f>Worksheet!C28</f>
        <v>580</v>
      </c>
      <c r="C80" s="9">
        <f>Worksheet!D28</f>
        <v>486</v>
      </c>
      <c r="D80" s="10">
        <f>Worksheet!E28</f>
        <v>472</v>
      </c>
      <c r="E80" s="17">
        <f>ABS(Worksheet!F28)</f>
        <v>19.34156378600823</v>
      </c>
      <c r="F80" s="12" t="str">
        <f>Worksheet!G28</f>
        <v>Warmer</v>
      </c>
      <c r="G80" s="17">
        <f>ABS(Worksheet!H28)</f>
        <v>22.881355932203391</v>
      </c>
      <c r="H80" s="11" t="str">
        <f>Worksheet!I28</f>
        <v>Warmer</v>
      </c>
      <c r="Q80" s="42"/>
    </row>
    <row r="81" spans="1:17" ht="12.75" customHeight="1">
      <c r="A81" s="2" t="s">
        <v>15</v>
      </c>
      <c r="B81" s="2">
        <f>Worksheet!C29</f>
        <v>1008</v>
      </c>
      <c r="C81" s="2">
        <f>Worksheet!D29</f>
        <v>985</v>
      </c>
      <c r="D81" s="5">
        <f>Worksheet!E29</f>
        <v>859</v>
      </c>
      <c r="E81" s="14">
        <f>ABS(Worksheet!F29)</f>
        <v>2.3350253807106598</v>
      </c>
      <c r="F81" s="8" t="str">
        <f>Worksheet!G29</f>
        <v>Warmer</v>
      </c>
      <c r="G81" s="14">
        <f>ABS(Worksheet!H29)</f>
        <v>17.345750873108265</v>
      </c>
      <c r="H81" s="7" t="str">
        <f>Worksheet!I29</f>
        <v>Warmer</v>
      </c>
      <c r="Q81" s="42"/>
    </row>
    <row r="82" spans="1:17" ht="12.75" customHeight="1">
      <c r="A82" s="2"/>
      <c r="B82" s="2"/>
      <c r="C82" s="2"/>
      <c r="D82" s="5"/>
      <c r="E82" s="7"/>
      <c r="F82" s="7"/>
      <c r="G82" s="7"/>
      <c r="H82" s="7"/>
      <c r="Q82" s="42"/>
    </row>
    <row r="83" spans="1:17" ht="12.75" customHeight="1">
      <c r="A83" s="2"/>
      <c r="B83" s="2"/>
      <c r="C83" s="2"/>
      <c r="D83" s="2"/>
      <c r="E83" s="2"/>
      <c r="F83" s="2"/>
      <c r="G83" s="2"/>
      <c r="H83" s="2"/>
      <c r="Q83" s="42"/>
    </row>
    <row r="84" spans="1:17" ht="12.75" customHeight="1">
      <c r="A84" s="2"/>
      <c r="B84" s="2"/>
      <c r="C84" s="2"/>
      <c r="D84" s="2"/>
      <c r="E84" s="2"/>
      <c r="F84" s="2"/>
      <c r="G84" s="2"/>
      <c r="H84" s="2"/>
      <c r="Q84" s="42"/>
    </row>
    <row r="85" spans="1:17" ht="12.75" customHeight="1">
      <c r="A85" s="2"/>
      <c r="B85" s="2"/>
      <c r="C85" s="2"/>
      <c r="D85" s="2"/>
      <c r="E85" s="2"/>
      <c r="F85" s="2"/>
      <c r="G85" s="2"/>
      <c r="H85" s="2"/>
      <c r="Q85" s="42"/>
    </row>
    <row r="86" spans="1:17" ht="12.75" customHeight="1">
      <c r="A86" s="2"/>
      <c r="B86" s="2"/>
      <c r="C86" s="2"/>
      <c r="D86" s="2"/>
      <c r="E86" s="2"/>
      <c r="F86" s="2"/>
      <c r="G86" s="2"/>
      <c r="H86" s="2"/>
      <c r="Q86" s="42"/>
    </row>
    <row r="87" spans="1:17" ht="12.75" customHeight="1">
      <c r="A87" s="2"/>
      <c r="B87" s="2"/>
      <c r="C87" s="2"/>
      <c r="D87" s="2"/>
      <c r="E87" s="2"/>
      <c r="F87" s="2"/>
      <c r="G87" s="2"/>
      <c r="H87" s="2"/>
      <c r="Q87" s="42"/>
    </row>
    <row r="88" spans="1:17" ht="12.75" customHeight="1">
      <c r="A88" s="2"/>
      <c r="B88" s="2"/>
      <c r="C88" s="2"/>
      <c r="D88" s="2"/>
      <c r="E88" s="2"/>
      <c r="F88" s="2"/>
      <c r="G88" s="2"/>
      <c r="H88" s="2"/>
      <c r="Q88" s="42"/>
    </row>
    <row r="89" spans="1:17" ht="12.75" customHeight="1">
      <c r="A89" s="2"/>
      <c r="B89" s="2"/>
      <c r="C89" s="2"/>
      <c r="D89" s="2"/>
      <c r="E89" s="2"/>
      <c r="F89" s="2"/>
      <c r="G89" s="2"/>
      <c r="H89" s="2"/>
      <c r="Q89" s="42"/>
    </row>
    <row r="90" spans="1:17" ht="12.75" customHeight="1">
      <c r="A90" s="2"/>
      <c r="B90" s="2"/>
      <c r="C90" s="2"/>
      <c r="D90" s="2"/>
      <c r="E90" s="2"/>
      <c r="F90" s="2"/>
      <c r="G90" s="2"/>
      <c r="H90" s="2"/>
      <c r="I90" s="2"/>
      <c r="J90" s="2"/>
      <c r="K90" s="2"/>
      <c r="L90" s="2"/>
      <c r="M90" s="2"/>
      <c r="N90" s="2"/>
      <c r="O90" s="2"/>
      <c r="P90" s="2"/>
      <c r="Q90" s="42"/>
    </row>
    <row r="91" spans="1:17" ht="12.95">
      <c r="A91" s="2"/>
      <c r="B91" s="2"/>
      <c r="C91" s="2"/>
      <c r="D91" s="2"/>
      <c r="E91" s="2"/>
      <c r="F91" s="2"/>
      <c r="G91" s="2"/>
      <c r="H91" s="2"/>
      <c r="I91" s="2"/>
      <c r="J91" s="2"/>
      <c r="K91" s="2"/>
      <c r="L91" s="2"/>
      <c r="M91" s="2"/>
      <c r="N91" s="2"/>
      <c r="O91" s="2"/>
      <c r="P91" s="2"/>
    </row>
    <row r="92" spans="1:17" ht="12.95">
      <c r="A92" s="2"/>
      <c r="B92" s="2"/>
      <c r="C92" s="2"/>
      <c r="D92" s="2"/>
      <c r="E92" s="2"/>
      <c r="F92" s="2"/>
      <c r="G92" s="2"/>
      <c r="H92" s="2"/>
      <c r="L92" s="2"/>
      <c r="M92" s="2"/>
      <c r="N92" s="2"/>
      <c r="O92" s="2"/>
      <c r="P92" s="2"/>
    </row>
    <row r="93" spans="1:17" ht="12.95">
      <c r="A93" s="2"/>
      <c r="B93" s="2"/>
      <c r="C93" s="2"/>
      <c r="D93" s="2"/>
      <c r="E93" s="2"/>
      <c r="F93" s="2"/>
      <c r="G93" s="2"/>
      <c r="H93" s="2"/>
      <c r="L93" s="2"/>
      <c r="M93" s="2"/>
      <c r="N93" s="2"/>
      <c r="O93" s="2"/>
      <c r="P93" s="2"/>
    </row>
    <row r="94" spans="1:17" ht="12.95">
      <c r="A94" s="2"/>
      <c r="B94" s="2"/>
      <c r="C94" s="2"/>
      <c r="D94" s="2"/>
      <c r="E94" s="2"/>
      <c r="F94" s="2"/>
      <c r="G94" s="2"/>
      <c r="H94" s="2"/>
      <c r="L94" s="2"/>
      <c r="M94" s="2"/>
      <c r="N94" s="2"/>
      <c r="O94" s="2"/>
      <c r="P94" s="2"/>
    </row>
    <row r="95" spans="1:17" ht="12.95">
      <c r="A95" s="2"/>
      <c r="B95" s="2"/>
      <c r="C95" s="2"/>
      <c r="D95" s="2"/>
      <c r="E95" s="2"/>
      <c r="F95" s="2"/>
      <c r="G95" s="2" t="s">
        <v>140</v>
      </c>
      <c r="H95" s="2"/>
      <c r="L95" s="2"/>
      <c r="M95" s="2"/>
      <c r="N95" s="2"/>
      <c r="O95" s="2"/>
      <c r="P95" s="2"/>
      <c r="Q95" s="2"/>
    </row>
    <row r="96" spans="1:17" ht="12.95">
      <c r="A96" s="2"/>
      <c r="B96" s="2"/>
      <c r="C96" s="2"/>
      <c r="D96" s="2"/>
      <c r="E96" s="2"/>
      <c r="F96" s="2"/>
      <c r="G96" s="2"/>
      <c r="H96" s="2"/>
      <c r="L96" s="2"/>
      <c r="M96" s="2"/>
      <c r="N96" s="2"/>
      <c r="O96" s="2"/>
      <c r="P96" s="2"/>
      <c r="Q96" s="2"/>
    </row>
    <row r="97" spans="1:17" ht="12.95">
      <c r="A97" s="2"/>
      <c r="B97" s="2"/>
      <c r="C97" s="2"/>
      <c r="D97" s="2"/>
      <c r="E97" s="2"/>
      <c r="F97" s="2"/>
      <c r="G97" s="2"/>
      <c r="H97" s="2"/>
      <c r="I97" s="2"/>
      <c r="J97" s="2"/>
      <c r="K97" s="2"/>
      <c r="L97" s="2"/>
      <c r="M97" s="2"/>
      <c r="N97" s="2"/>
      <c r="O97" s="2"/>
      <c r="P97" s="2"/>
      <c r="Q97" s="2"/>
    </row>
    <row r="98" spans="1:17" s="2" customFormat="1" ht="15.75" customHeight="1"/>
    <row r="99" spans="1:17" s="2" customFormat="1" ht="15.75" customHeight="1"/>
    <row r="100" spans="1:17" s="2" customFormat="1" ht="15.75" customHeight="1"/>
    <row r="101" spans="1:17" s="2" customFormat="1" ht="12.95"/>
    <row r="102" spans="1:17" s="2" customFormat="1" ht="12.95"/>
    <row r="103" spans="1:17" s="2" customFormat="1" ht="12.95"/>
    <row r="104" spans="1:17" s="2" customFormat="1" ht="12.95"/>
    <row r="105" spans="1:17" s="2" customFormat="1" ht="12.95"/>
    <row r="106" spans="1:17" s="2" customFormat="1" ht="12.95">
      <c r="I106"/>
      <c r="J106"/>
      <c r="K106"/>
      <c r="L106"/>
      <c r="M106"/>
      <c r="N106"/>
      <c r="O106"/>
      <c r="P106"/>
    </row>
    <row r="107" spans="1:17" s="2" customFormat="1" ht="12.95"/>
    <row r="108" spans="1:17" s="2" customFormat="1" ht="12.95"/>
    <row r="109" spans="1:17" s="2" customFormat="1" ht="12.95"/>
    <row r="110" spans="1:17" s="2" customFormat="1" ht="12.95"/>
    <row r="111" spans="1:17" s="2" customFormat="1" ht="12.95"/>
    <row r="112" spans="1:17" s="2" customFormat="1" ht="12.95"/>
    <row r="113" spans="1:17" s="2" customFormat="1" ht="12.95"/>
    <row r="114" spans="1:17" s="2" customFormat="1" ht="12.95"/>
    <row r="115" spans="1:17" s="2" customFormat="1" ht="12.95"/>
    <row r="116" spans="1:17" s="2" customFormat="1" ht="12.95"/>
    <row r="117" spans="1:17" s="2" customFormat="1" ht="12.95"/>
    <row r="118" spans="1:17" s="2" customFormat="1" ht="12.95"/>
    <row r="119" spans="1:17" s="2" customFormat="1" ht="12.95"/>
    <row r="120" spans="1:17" s="2" customFormat="1" ht="12.95"/>
    <row r="121" spans="1:17" s="2" customFormat="1" ht="12.95">
      <c r="Q121"/>
    </row>
    <row r="122" spans="1:17" s="2" customFormat="1" ht="12.95"/>
    <row r="123" spans="1:17" s="2" customFormat="1" ht="12.95"/>
    <row r="124" spans="1:17" ht="12.95">
      <c r="A124" s="2"/>
      <c r="B124" s="2"/>
      <c r="C124" s="2"/>
      <c r="D124" s="2"/>
      <c r="E124" s="2"/>
      <c r="F124" s="2"/>
      <c r="G124" s="2"/>
      <c r="H124" s="2"/>
      <c r="I124" s="2"/>
      <c r="J124" s="2"/>
      <c r="K124" s="2"/>
      <c r="L124" s="2"/>
      <c r="M124" s="2"/>
      <c r="N124" s="2"/>
      <c r="O124" s="2"/>
      <c r="P124" s="2"/>
      <c r="Q124" s="2"/>
    </row>
    <row r="125" spans="1:17" s="2" customFormat="1" ht="12.95"/>
    <row r="126" spans="1:17" s="2" customFormat="1" ht="12.95"/>
    <row r="127" spans="1:17" s="2" customFormat="1" ht="12.95"/>
    <row r="128" spans="1:17" s="2" customFormat="1" ht="12.95"/>
    <row r="129" spans="1:8" s="2" customFormat="1" ht="12.95"/>
    <row r="130" spans="1:8" s="2" customFormat="1" ht="12.95"/>
    <row r="131" spans="1:8" s="2" customFormat="1" ht="12.95"/>
    <row r="132" spans="1:8" s="2" customFormat="1" ht="12.95">
      <c r="A132"/>
      <c r="B132"/>
      <c r="C132"/>
      <c r="D132"/>
      <c r="E132"/>
      <c r="F132"/>
      <c r="G132"/>
      <c r="H132"/>
    </row>
    <row r="133" spans="1:8" s="2" customFormat="1" ht="12.95">
      <c r="A133"/>
      <c r="B133"/>
      <c r="C133"/>
      <c r="D133"/>
      <c r="E133"/>
      <c r="F133"/>
      <c r="G133"/>
      <c r="H133"/>
    </row>
    <row r="134" spans="1:8" s="2" customFormat="1" ht="12.95">
      <c r="A134"/>
      <c r="B134"/>
      <c r="C134"/>
      <c r="D134"/>
      <c r="E134"/>
      <c r="F134"/>
      <c r="G134"/>
      <c r="H134"/>
    </row>
    <row r="135" spans="1:8" s="2" customFormat="1" ht="12.95">
      <c r="A135"/>
      <c r="B135"/>
      <c r="C135"/>
      <c r="D135"/>
      <c r="E135"/>
      <c r="F135"/>
      <c r="G135"/>
      <c r="H135"/>
    </row>
    <row r="136" spans="1:8" s="2" customFormat="1" ht="12.95">
      <c r="A136"/>
      <c r="B136"/>
      <c r="C136"/>
      <c r="D136"/>
      <c r="E136"/>
      <c r="F136"/>
      <c r="G136"/>
      <c r="H136"/>
    </row>
    <row r="137" spans="1:8" s="2" customFormat="1" ht="12.95">
      <c r="A137"/>
      <c r="B137"/>
      <c r="C137"/>
      <c r="D137"/>
      <c r="E137"/>
      <c r="F137"/>
      <c r="G137"/>
      <c r="H137"/>
    </row>
    <row r="138" spans="1:8" s="2" customFormat="1" ht="12.95">
      <c r="A138"/>
      <c r="B138"/>
      <c r="C138"/>
      <c r="D138"/>
      <c r="E138"/>
      <c r="F138"/>
      <c r="G138"/>
      <c r="H138"/>
    </row>
    <row r="139" spans="1:8" s="2" customFormat="1" ht="12.95">
      <c r="A139"/>
      <c r="B139"/>
      <c r="C139"/>
      <c r="D139"/>
      <c r="E139"/>
      <c r="F139"/>
      <c r="G139"/>
      <c r="H139"/>
    </row>
    <row r="140" spans="1:8" s="2" customFormat="1" ht="12.95">
      <c r="A140"/>
      <c r="B140"/>
      <c r="C140"/>
      <c r="D140"/>
      <c r="E140"/>
      <c r="F140"/>
      <c r="G140"/>
      <c r="H140"/>
    </row>
    <row r="141" spans="1:8" s="2" customFormat="1" ht="12.95">
      <c r="A141"/>
      <c r="B141"/>
      <c r="C141"/>
      <c r="D141"/>
      <c r="E141"/>
      <c r="F141"/>
      <c r="G141"/>
      <c r="H141"/>
    </row>
    <row r="142" spans="1:8" s="2" customFormat="1" ht="12.95">
      <c r="A142"/>
      <c r="B142"/>
      <c r="C142"/>
      <c r="D142"/>
      <c r="E142"/>
      <c r="F142"/>
      <c r="G142"/>
      <c r="H142"/>
    </row>
    <row r="143" spans="1:8" s="2" customFormat="1" ht="12.95">
      <c r="A143"/>
      <c r="B143"/>
      <c r="C143"/>
      <c r="D143"/>
      <c r="E143"/>
      <c r="F143"/>
      <c r="G143"/>
      <c r="H143"/>
    </row>
    <row r="144" spans="1:8" s="2" customFormat="1" ht="12.95">
      <c r="A144"/>
      <c r="B144"/>
      <c r="C144"/>
      <c r="D144"/>
      <c r="E144"/>
      <c r="F144"/>
      <c r="G144"/>
      <c r="H144"/>
    </row>
    <row r="145" spans="1:8" s="2" customFormat="1" ht="12.95">
      <c r="A145"/>
      <c r="B145"/>
      <c r="C145"/>
      <c r="D145"/>
      <c r="E145"/>
      <c r="F145"/>
      <c r="G145"/>
      <c r="H145"/>
    </row>
    <row r="146" spans="1:8" s="2" customFormat="1" ht="12.95">
      <c r="A146"/>
      <c r="B146"/>
      <c r="C146"/>
      <c r="D146"/>
      <c r="E146"/>
      <c r="F146"/>
      <c r="G146"/>
      <c r="H146"/>
    </row>
    <row r="147" spans="1:8" s="2" customFormat="1" ht="12.95">
      <c r="A147"/>
      <c r="B147"/>
      <c r="C147"/>
      <c r="D147"/>
      <c r="E147"/>
      <c r="F147"/>
      <c r="G147"/>
      <c r="H147"/>
    </row>
    <row r="148" spans="1:8" s="2" customFormat="1" ht="12.95">
      <c r="A148"/>
      <c r="B148"/>
      <c r="C148"/>
      <c r="D148"/>
      <c r="E148"/>
      <c r="F148"/>
      <c r="G148"/>
      <c r="H148"/>
    </row>
    <row r="149" spans="1:8" s="2" customFormat="1" ht="12.95">
      <c r="A149"/>
      <c r="B149"/>
      <c r="C149"/>
      <c r="D149"/>
      <c r="E149"/>
      <c r="F149"/>
      <c r="G149"/>
      <c r="H149"/>
    </row>
    <row r="150" spans="1:8" s="2" customFormat="1" ht="12.95">
      <c r="A150"/>
      <c r="B150"/>
      <c r="C150"/>
      <c r="D150"/>
      <c r="E150"/>
      <c r="F150"/>
      <c r="G150"/>
      <c r="H150"/>
    </row>
    <row r="151" spans="1:8" s="2" customFormat="1" ht="12.95">
      <c r="A151"/>
      <c r="B151"/>
      <c r="C151"/>
      <c r="D151"/>
      <c r="E151"/>
      <c r="F151"/>
      <c r="G151"/>
      <c r="H151"/>
    </row>
    <row r="152" spans="1:8" s="2" customFormat="1" ht="12.95">
      <c r="A152"/>
      <c r="B152"/>
      <c r="C152"/>
      <c r="D152"/>
      <c r="E152"/>
      <c r="F152"/>
      <c r="G152"/>
      <c r="H152"/>
    </row>
    <row r="153" spans="1:8" s="2" customFormat="1" ht="12.95">
      <c r="A153"/>
      <c r="B153"/>
      <c r="C153"/>
      <c r="D153"/>
      <c r="E153"/>
      <c r="F153"/>
      <c r="G153"/>
      <c r="H153"/>
    </row>
    <row r="154" spans="1:8" s="2" customFormat="1" ht="12.95">
      <c r="A154"/>
      <c r="B154"/>
      <c r="C154"/>
      <c r="D154"/>
      <c r="E154"/>
      <c r="F154"/>
      <c r="G154"/>
      <c r="H154"/>
    </row>
    <row r="155" spans="1:8" s="2" customFormat="1" ht="12.95">
      <c r="A155"/>
      <c r="B155"/>
      <c r="C155"/>
      <c r="D155"/>
      <c r="E155"/>
      <c r="F155"/>
      <c r="G155"/>
      <c r="H155"/>
    </row>
    <row r="156" spans="1:8" s="2" customFormat="1" ht="12.95">
      <c r="A156"/>
      <c r="B156"/>
      <c r="C156"/>
      <c r="D156"/>
      <c r="E156"/>
      <c r="F156"/>
      <c r="G156"/>
      <c r="H156"/>
    </row>
    <row r="157" spans="1:8" s="2" customFormat="1" ht="12.95">
      <c r="A157"/>
      <c r="B157"/>
      <c r="C157"/>
      <c r="D157"/>
      <c r="E157"/>
      <c r="F157"/>
      <c r="G157"/>
      <c r="H157"/>
    </row>
    <row r="158" spans="1:8" s="2" customFormat="1" ht="12.95">
      <c r="A158"/>
      <c r="B158"/>
      <c r="C158"/>
      <c r="D158"/>
      <c r="E158"/>
      <c r="F158"/>
      <c r="G158"/>
      <c r="H158"/>
    </row>
    <row r="159" spans="1:8" s="2" customFormat="1" ht="12.95">
      <c r="A159"/>
      <c r="B159"/>
      <c r="C159"/>
      <c r="D159"/>
      <c r="E159"/>
      <c r="F159"/>
      <c r="G159"/>
      <c r="H159"/>
    </row>
    <row r="160" spans="1:8" s="2" customFormat="1" ht="12.95">
      <c r="A160"/>
      <c r="B160"/>
      <c r="C160"/>
      <c r="D160"/>
      <c r="E160"/>
      <c r="F160"/>
      <c r="G160"/>
      <c r="H160"/>
    </row>
    <row r="161" spans="1:8" s="2" customFormat="1" ht="12.95">
      <c r="A161"/>
      <c r="B161"/>
      <c r="C161"/>
      <c r="D161"/>
      <c r="E161"/>
      <c r="F161"/>
      <c r="G161"/>
      <c r="H161"/>
    </row>
    <row r="162" spans="1:8" s="2" customFormat="1" ht="12.95">
      <c r="A162"/>
      <c r="B162"/>
      <c r="C162"/>
      <c r="D162"/>
      <c r="E162"/>
      <c r="F162"/>
      <c r="G162"/>
      <c r="H162"/>
    </row>
    <row r="163" spans="1:8" s="2" customFormat="1" ht="12.95">
      <c r="A163"/>
      <c r="B163"/>
      <c r="C163"/>
      <c r="D163"/>
      <c r="E163"/>
      <c r="F163"/>
      <c r="G163"/>
      <c r="H163"/>
    </row>
    <row r="164" spans="1:8" s="2" customFormat="1" ht="12.95">
      <c r="A164"/>
      <c r="B164"/>
      <c r="C164"/>
      <c r="D164"/>
      <c r="E164"/>
      <c r="F164"/>
      <c r="G164"/>
      <c r="H164"/>
    </row>
    <row r="165" spans="1:8" s="2" customFormat="1" ht="12.95">
      <c r="A165"/>
      <c r="B165"/>
      <c r="C165"/>
      <c r="D165"/>
      <c r="E165"/>
      <c r="F165"/>
      <c r="G165"/>
      <c r="H165"/>
    </row>
    <row r="166" spans="1:8" s="2" customFormat="1" ht="12.95">
      <c r="A166"/>
      <c r="B166"/>
      <c r="C166"/>
      <c r="D166"/>
      <c r="E166"/>
      <c r="F166"/>
      <c r="G166"/>
      <c r="H166"/>
    </row>
    <row r="167" spans="1:8" s="2" customFormat="1" ht="12.95">
      <c r="A167"/>
      <c r="B167"/>
      <c r="C167"/>
      <c r="D167"/>
      <c r="E167"/>
      <c r="F167"/>
      <c r="G167"/>
      <c r="H167"/>
    </row>
    <row r="168" spans="1:8" s="2" customFormat="1" ht="12.95">
      <c r="A168"/>
      <c r="B168"/>
      <c r="C168"/>
      <c r="D168"/>
      <c r="E168"/>
      <c r="F168"/>
      <c r="G168"/>
      <c r="H168"/>
    </row>
    <row r="169" spans="1:8" s="2" customFormat="1" ht="12.95">
      <c r="A169"/>
      <c r="B169"/>
      <c r="C169"/>
      <c r="D169"/>
      <c r="E169"/>
      <c r="F169"/>
      <c r="G169"/>
      <c r="H169"/>
    </row>
    <row r="170" spans="1:8" s="2" customFormat="1" ht="12.95">
      <c r="A170"/>
      <c r="B170"/>
      <c r="C170"/>
      <c r="D170"/>
      <c r="E170"/>
      <c r="F170"/>
      <c r="G170"/>
      <c r="H170"/>
    </row>
    <row r="171" spans="1:8" s="2" customFormat="1" ht="12.95">
      <c r="A171"/>
      <c r="B171"/>
      <c r="C171"/>
      <c r="D171"/>
      <c r="E171"/>
      <c r="F171"/>
      <c r="G171"/>
      <c r="H171"/>
    </row>
    <row r="172" spans="1:8" s="2" customFormat="1" ht="12.95">
      <c r="A172"/>
      <c r="B172"/>
      <c r="C172"/>
      <c r="D172"/>
      <c r="E172"/>
      <c r="F172"/>
      <c r="G172"/>
      <c r="H172"/>
    </row>
    <row r="173" spans="1:8" s="2" customFormat="1" ht="12.95">
      <c r="A173"/>
      <c r="B173"/>
      <c r="C173"/>
      <c r="D173"/>
      <c r="E173"/>
      <c r="F173"/>
      <c r="G173"/>
      <c r="H173"/>
    </row>
    <row r="174" spans="1:8" s="2" customFormat="1" ht="12.95">
      <c r="A174"/>
      <c r="B174"/>
      <c r="C174"/>
      <c r="D174"/>
      <c r="E174"/>
      <c r="F174"/>
      <c r="G174"/>
      <c r="H174"/>
    </row>
    <row r="175" spans="1:8" s="2" customFormat="1" ht="12.95">
      <c r="A175"/>
      <c r="B175"/>
      <c r="C175"/>
      <c r="D175"/>
      <c r="E175"/>
      <c r="F175"/>
      <c r="G175"/>
      <c r="H175"/>
    </row>
    <row r="176" spans="1:8" s="2" customFormat="1" ht="12.95">
      <c r="A176"/>
      <c r="B176"/>
      <c r="C176"/>
      <c r="D176"/>
      <c r="E176"/>
      <c r="F176"/>
      <c r="G176"/>
      <c r="H176"/>
    </row>
    <row r="177" spans="1:8" s="2" customFormat="1" ht="12.95">
      <c r="A177"/>
      <c r="B177"/>
      <c r="C177"/>
      <c r="D177"/>
      <c r="E177"/>
      <c r="F177"/>
      <c r="G177"/>
      <c r="H177"/>
    </row>
    <row r="178" spans="1:8" s="2" customFormat="1" ht="12" customHeight="1">
      <c r="A178"/>
      <c r="B178"/>
      <c r="C178"/>
      <c r="D178"/>
      <c r="E178"/>
      <c r="F178"/>
      <c r="G178"/>
      <c r="H178"/>
    </row>
    <row r="179" spans="1:8" s="2" customFormat="1" ht="12.95">
      <c r="A179"/>
      <c r="B179"/>
      <c r="C179"/>
      <c r="D179"/>
      <c r="E179"/>
      <c r="F179"/>
      <c r="G179"/>
      <c r="H179"/>
    </row>
    <row r="180" spans="1:8" s="2" customFormat="1" ht="12.95">
      <c r="A180"/>
      <c r="B180"/>
      <c r="C180"/>
      <c r="D180"/>
      <c r="E180"/>
      <c r="F180"/>
      <c r="G180"/>
      <c r="H180"/>
    </row>
    <row r="181" spans="1:8" s="2" customFormat="1" ht="12.95">
      <c r="A181"/>
      <c r="B181"/>
      <c r="C181"/>
      <c r="D181"/>
      <c r="E181"/>
      <c r="F181"/>
      <c r="G181"/>
      <c r="H181"/>
    </row>
    <row r="182" spans="1:8" s="2" customFormat="1" ht="12.95">
      <c r="A182"/>
      <c r="B182"/>
      <c r="C182"/>
      <c r="D182"/>
      <c r="E182"/>
      <c r="F182"/>
      <c r="G182"/>
      <c r="H182"/>
    </row>
    <row r="183" spans="1:8" s="2" customFormat="1" ht="12.95">
      <c r="A183"/>
      <c r="B183"/>
      <c r="C183"/>
      <c r="D183"/>
      <c r="E183"/>
      <c r="F183"/>
      <c r="G183"/>
      <c r="H183"/>
    </row>
    <row r="184" spans="1:8" s="2" customFormat="1" ht="12.95">
      <c r="A184"/>
      <c r="B184"/>
      <c r="C184"/>
      <c r="D184"/>
      <c r="E184"/>
      <c r="F184"/>
      <c r="G184"/>
      <c r="H184"/>
    </row>
    <row r="185" spans="1:8" s="2" customFormat="1" ht="12.95">
      <c r="A185"/>
      <c r="B185"/>
      <c r="C185"/>
      <c r="D185"/>
      <c r="E185"/>
      <c r="F185"/>
      <c r="G185"/>
      <c r="H185"/>
    </row>
    <row r="186" spans="1:8" s="2" customFormat="1" ht="12.95">
      <c r="A186"/>
      <c r="B186"/>
      <c r="C186"/>
      <c r="D186"/>
      <c r="E186"/>
      <c r="F186"/>
      <c r="G186"/>
      <c r="H186"/>
    </row>
    <row r="187" spans="1:8" s="2" customFormat="1" ht="12.95">
      <c r="A187"/>
      <c r="B187"/>
      <c r="C187"/>
      <c r="D187"/>
      <c r="E187"/>
      <c r="F187"/>
      <c r="G187"/>
      <c r="H187"/>
    </row>
    <row r="188" spans="1:8" s="2" customFormat="1" ht="12.95">
      <c r="A188"/>
      <c r="B188"/>
      <c r="C188"/>
      <c r="D188"/>
      <c r="E188"/>
      <c r="F188"/>
      <c r="G188"/>
      <c r="H188"/>
    </row>
    <row r="189" spans="1:8" s="2" customFormat="1" ht="12.95">
      <c r="A189"/>
      <c r="B189"/>
      <c r="C189"/>
      <c r="D189"/>
      <c r="E189"/>
      <c r="F189"/>
      <c r="G189"/>
      <c r="H189"/>
    </row>
    <row r="190" spans="1:8" s="2" customFormat="1" ht="12.95">
      <c r="A190"/>
      <c r="B190"/>
      <c r="C190"/>
      <c r="D190"/>
      <c r="E190"/>
      <c r="F190"/>
      <c r="G190"/>
      <c r="H190"/>
    </row>
    <row r="191" spans="1:8" s="2" customFormat="1" ht="12.95">
      <c r="A191"/>
      <c r="B191"/>
      <c r="C191"/>
      <c r="D191"/>
      <c r="E191"/>
      <c r="F191"/>
      <c r="G191"/>
      <c r="H191"/>
    </row>
    <row r="192" spans="1:8" s="2" customFormat="1" ht="12.95">
      <c r="A192"/>
      <c r="B192"/>
      <c r="C192"/>
      <c r="D192"/>
      <c r="E192"/>
      <c r="F192"/>
      <c r="G192"/>
      <c r="H192"/>
    </row>
    <row r="193" spans="1:16" s="2" customFormat="1" ht="12.95">
      <c r="A193"/>
      <c r="B193"/>
      <c r="C193"/>
      <c r="D193"/>
      <c r="E193"/>
      <c r="F193"/>
      <c r="G193"/>
      <c r="H193"/>
    </row>
    <row r="194" spans="1:16" s="2" customFormat="1" ht="12.95">
      <c r="A194"/>
      <c r="B194"/>
      <c r="C194"/>
      <c r="D194"/>
      <c r="E194"/>
      <c r="F194"/>
      <c r="G194"/>
      <c r="H194"/>
    </row>
    <row r="195" spans="1:16" s="2" customFormat="1" ht="12.95">
      <c r="A195"/>
      <c r="B195"/>
      <c r="C195"/>
      <c r="D195"/>
      <c r="E195"/>
      <c r="F195"/>
      <c r="G195"/>
      <c r="H195"/>
    </row>
    <row r="196" spans="1:16" s="2" customFormat="1" ht="12.95">
      <c r="A196"/>
      <c r="B196"/>
      <c r="C196"/>
      <c r="D196"/>
      <c r="E196"/>
      <c r="F196"/>
      <c r="G196"/>
      <c r="H196"/>
    </row>
    <row r="197" spans="1:16" s="2" customFormat="1" ht="12.95">
      <c r="A197"/>
      <c r="B197"/>
      <c r="C197"/>
      <c r="D197"/>
      <c r="E197"/>
      <c r="F197"/>
      <c r="G197"/>
      <c r="H197"/>
    </row>
    <row r="198" spans="1:16" s="2" customFormat="1" ht="12.95">
      <c r="A198"/>
      <c r="B198"/>
      <c r="C198"/>
      <c r="D198"/>
      <c r="E198"/>
      <c r="F198"/>
      <c r="G198"/>
      <c r="H198"/>
    </row>
    <row r="199" spans="1:16" s="2" customFormat="1" ht="12.95">
      <c r="A199"/>
      <c r="B199"/>
      <c r="C199"/>
      <c r="D199"/>
      <c r="E199"/>
      <c r="F199"/>
      <c r="G199"/>
      <c r="H199"/>
    </row>
    <row r="200" spans="1:16" s="2" customFormat="1" ht="12.95">
      <c r="A200"/>
      <c r="B200"/>
      <c r="C200"/>
      <c r="D200"/>
      <c r="E200"/>
      <c r="F200"/>
      <c r="G200"/>
      <c r="H200"/>
    </row>
    <row r="201" spans="1:16" s="2" customFormat="1" ht="12.95">
      <c r="A201"/>
      <c r="B201"/>
      <c r="C201"/>
      <c r="D201"/>
      <c r="E201"/>
      <c r="F201"/>
      <c r="G201"/>
      <c r="H201"/>
    </row>
    <row r="202" spans="1:16" s="2" customFormat="1" ht="12.95">
      <c r="A202"/>
      <c r="B202"/>
      <c r="C202"/>
      <c r="D202"/>
      <c r="E202"/>
      <c r="F202"/>
      <c r="G202"/>
      <c r="H202"/>
    </row>
    <row r="203" spans="1:16" s="2" customFormat="1" ht="12.95">
      <c r="A203"/>
      <c r="B203"/>
      <c r="C203"/>
      <c r="D203"/>
      <c r="E203"/>
      <c r="F203"/>
      <c r="G203"/>
      <c r="H203"/>
    </row>
    <row r="204" spans="1:16" s="2" customFormat="1" ht="12.95">
      <c r="A204"/>
      <c r="B204"/>
      <c r="C204"/>
      <c r="D204"/>
      <c r="E204"/>
      <c r="F204"/>
      <c r="G204"/>
      <c r="H204"/>
      <c r="I204"/>
      <c r="J204"/>
      <c r="K204"/>
      <c r="L204"/>
      <c r="M204"/>
      <c r="N204"/>
      <c r="O204"/>
      <c r="P204"/>
    </row>
    <row r="205" spans="1:16" s="2" customFormat="1" ht="12.95">
      <c r="A205"/>
      <c r="B205"/>
      <c r="C205"/>
      <c r="D205"/>
      <c r="E205"/>
      <c r="F205"/>
      <c r="G205"/>
      <c r="H205"/>
      <c r="I205"/>
      <c r="J205"/>
      <c r="K205"/>
      <c r="L205"/>
      <c r="M205"/>
      <c r="N205"/>
      <c r="O205"/>
      <c r="P205"/>
    </row>
    <row r="206" spans="1:16" s="2" customFormat="1" ht="12.95">
      <c r="A206"/>
      <c r="B206"/>
      <c r="C206"/>
      <c r="D206"/>
      <c r="E206"/>
      <c r="F206"/>
      <c r="G206"/>
      <c r="H206"/>
      <c r="I206"/>
      <c r="J206"/>
      <c r="K206"/>
      <c r="L206"/>
      <c r="M206"/>
      <c r="N206"/>
      <c r="O206"/>
      <c r="P206"/>
    </row>
    <row r="207" spans="1:16" s="2" customFormat="1" ht="12.95">
      <c r="A207"/>
      <c r="B207"/>
      <c r="C207"/>
      <c r="D207"/>
      <c r="E207"/>
      <c r="F207"/>
      <c r="G207"/>
      <c r="H207"/>
      <c r="I207"/>
      <c r="J207"/>
      <c r="K207"/>
      <c r="L207"/>
      <c r="M207"/>
      <c r="N207"/>
      <c r="O207"/>
      <c r="P207"/>
    </row>
    <row r="208" spans="1:16" s="2" customFormat="1" ht="12.95">
      <c r="A208"/>
      <c r="B208"/>
      <c r="C208"/>
      <c r="D208"/>
      <c r="E208"/>
      <c r="F208"/>
      <c r="G208"/>
      <c r="H208"/>
      <c r="I208"/>
      <c r="J208"/>
      <c r="K208"/>
      <c r="L208"/>
      <c r="M208"/>
      <c r="N208"/>
      <c r="O208"/>
      <c r="P208"/>
    </row>
    <row r="209" spans="1:30" s="2" customFormat="1" ht="12.95">
      <c r="A209"/>
      <c r="B209"/>
      <c r="C209"/>
      <c r="D209"/>
      <c r="E209"/>
      <c r="F209"/>
      <c r="G209"/>
      <c r="H209"/>
      <c r="I209"/>
      <c r="J209"/>
      <c r="K209"/>
      <c r="L209"/>
      <c r="M209"/>
      <c r="N209"/>
      <c r="O209"/>
      <c r="P209"/>
    </row>
    <row r="210" spans="1:30" s="2" customFormat="1" ht="12.95">
      <c r="A210"/>
      <c r="B210"/>
      <c r="C210"/>
      <c r="D210"/>
      <c r="E210"/>
      <c r="F210"/>
      <c r="G210"/>
      <c r="H210"/>
      <c r="I210"/>
      <c r="J210"/>
      <c r="K210"/>
      <c r="L210"/>
      <c r="M210"/>
      <c r="N210"/>
      <c r="O210"/>
      <c r="P210"/>
    </row>
    <row r="211" spans="1:30" s="2" customFormat="1" ht="12.95">
      <c r="A211"/>
      <c r="B211"/>
      <c r="C211"/>
      <c r="D211"/>
      <c r="E211"/>
      <c r="F211"/>
      <c r="G211"/>
      <c r="H211"/>
      <c r="I211"/>
      <c r="J211"/>
      <c r="K211"/>
      <c r="L211"/>
      <c r="M211"/>
      <c r="N211"/>
      <c r="O211"/>
      <c r="P211"/>
    </row>
    <row r="212" spans="1:30" s="2" customFormat="1" ht="12.95">
      <c r="A212"/>
      <c r="B212"/>
      <c r="C212"/>
      <c r="D212"/>
      <c r="E212"/>
      <c r="F212"/>
      <c r="G212"/>
      <c r="H212"/>
      <c r="I212"/>
      <c r="J212"/>
      <c r="K212"/>
      <c r="L212"/>
      <c r="M212"/>
      <c r="N212"/>
      <c r="O212"/>
      <c r="P212"/>
    </row>
    <row r="213" spans="1:30" s="2" customFormat="1" ht="12.95">
      <c r="A213"/>
      <c r="B213"/>
      <c r="C213"/>
      <c r="D213"/>
      <c r="E213"/>
      <c r="F213"/>
      <c r="G213"/>
      <c r="H213"/>
      <c r="I213"/>
      <c r="J213"/>
      <c r="K213"/>
      <c r="L213"/>
      <c r="M213"/>
      <c r="N213"/>
      <c r="O213"/>
      <c r="P213"/>
    </row>
    <row r="214" spans="1:30" s="2" customFormat="1" ht="12.95">
      <c r="A214"/>
      <c r="B214"/>
      <c r="C214"/>
      <c r="D214"/>
      <c r="E214"/>
      <c r="F214"/>
      <c r="G214"/>
      <c r="H214"/>
      <c r="I214"/>
      <c r="J214"/>
      <c r="K214"/>
      <c r="L214"/>
      <c r="M214"/>
      <c r="N214"/>
      <c r="O214"/>
      <c r="P214"/>
    </row>
    <row r="215" spans="1:30" s="2" customFormat="1" ht="12.95">
      <c r="A215"/>
      <c r="B215"/>
      <c r="C215"/>
      <c r="D215"/>
      <c r="E215"/>
      <c r="F215"/>
      <c r="G215"/>
      <c r="H215"/>
      <c r="I215"/>
      <c r="J215"/>
      <c r="K215"/>
      <c r="L215"/>
      <c r="M215"/>
      <c r="N215"/>
      <c r="O215"/>
      <c r="P215"/>
    </row>
    <row r="216" spans="1:30" s="2" customFormat="1" ht="12.95">
      <c r="A216"/>
      <c r="B216"/>
      <c r="C216"/>
      <c r="D216"/>
      <c r="E216"/>
      <c r="F216"/>
      <c r="G216"/>
      <c r="H216"/>
      <c r="I216"/>
      <c r="J216"/>
      <c r="K216"/>
      <c r="L216"/>
      <c r="M216"/>
      <c r="N216"/>
      <c r="O216"/>
      <c r="P216"/>
    </row>
    <row r="217" spans="1:30" s="2" customFormat="1" ht="12.95">
      <c r="A217"/>
      <c r="B217"/>
      <c r="C217"/>
      <c r="D217"/>
      <c r="E217"/>
      <c r="F217"/>
      <c r="G217"/>
      <c r="H217"/>
      <c r="I217"/>
      <c r="J217"/>
      <c r="K217"/>
      <c r="L217"/>
      <c r="M217"/>
      <c r="N217"/>
      <c r="O217"/>
      <c r="P217"/>
    </row>
    <row r="218" spans="1:30" s="2" customFormat="1" ht="12.95">
      <c r="A218"/>
      <c r="B218"/>
      <c r="C218"/>
      <c r="D218"/>
      <c r="E218"/>
      <c r="F218"/>
      <c r="G218"/>
      <c r="H218"/>
      <c r="I218"/>
      <c r="J218"/>
      <c r="K218"/>
      <c r="L218"/>
      <c r="M218"/>
      <c r="N218"/>
      <c r="O218"/>
      <c r="P218"/>
    </row>
    <row r="219" spans="1:30" s="2" customFormat="1" ht="12.95">
      <c r="A219"/>
      <c r="B219"/>
      <c r="C219"/>
      <c r="D219"/>
      <c r="E219"/>
      <c r="F219"/>
      <c r="G219"/>
      <c r="H219"/>
      <c r="I219"/>
      <c r="J219"/>
      <c r="K219"/>
      <c r="L219"/>
      <c r="M219"/>
      <c r="N219"/>
      <c r="O219"/>
      <c r="P219"/>
      <c r="Q219"/>
    </row>
    <row r="220" spans="1:30" s="2" customFormat="1" ht="12.95">
      <c r="A220"/>
      <c r="B220"/>
      <c r="C220"/>
      <c r="D220"/>
      <c r="E220"/>
      <c r="F220"/>
      <c r="G220"/>
      <c r="H220"/>
      <c r="I220"/>
      <c r="J220"/>
      <c r="K220"/>
      <c r="L220"/>
      <c r="M220"/>
      <c r="N220"/>
      <c r="O220"/>
      <c r="P220"/>
      <c r="Q220"/>
    </row>
    <row r="221" spans="1:30" s="2" customFormat="1" ht="12.95">
      <c r="A221"/>
      <c r="B221"/>
      <c r="C221"/>
      <c r="D221"/>
      <c r="E221"/>
      <c r="F221"/>
      <c r="G221"/>
      <c r="H221"/>
      <c r="I221"/>
      <c r="J221"/>
      <c r="K221"/>
      <c r="L221"/>
      <c r="M221"/>
      <c r="N221"/>
      <c r="O221"/>
      <c r="P221"/>
      <c r="Q221"/>
    </row>
    <row r="222" spans="1:30" s="2" customFormat="1" ht="12.95">
      <c r="A222"/>
      <c r="B222"/>
      <c r="C222"/>
      <c r="D222"/>
      <c r="E222"/>
      <c r="F222"/>
      <c r="G222"/>
      <c r="H222"/>
      <c r="I222"/>
      <c r="J222"/>
      <c r="K222"/>
      <c r="L222"/>
      <c r="M222"/>
      <c r="N222"/>
      <c r="O222"/>
      <c r="P222"/>
      <c r="Q222"/>
      <c r="R222"/>
      <c r="S222"/>
      <c r="T222"/>
      <c r="U222"/>
      <c r="V222"/>
      <c r="W222"/>
      <c r="X222"/>
      <c r="Y222"/>
      <c r="Z222"/>
      <c r="AA222"/>
      <c r="AB222"/>
      <c r="AC222"/>
      <c r="AD222"/>
    </row>
    <row r="223" spans="1:30" s="2" customFormat="1" ht="12.95">
      <c r="A223"/>
      <c r="B223"/>
      <c r="C223"/>
      <c r="D223"/>
      <c r="E223"/>
      <c r="F223"/>
      <c r="G223"/>
      <c r="H223"/>
      <c r="I223"/>
      <c r="J223"/>
      <c r="K223"/>
      <c r="L223"/>
      <c r="M223"/>
      <c r="N223"/>
      <c r="O223"/>
      <c r="P223"/>
      <c r="Q223"/>
      <c r="R223"/>
      <c r="S223"/>
      <c r="T223"/>
      <c r="U223"/>
      <c r="V223"/>
      <c r="W223"/>
      <c r="X223"/>
      <c r="Y223"/>
      <c r="Z223"/>
      <c r="AA223"/>
      <c r="AB223"/>
      <c r="AC223"/>
      <c r="AD223"/>
    </row>
    <row r="224" spans="1:30" s="2" customFormat="1" ht="12.95">
      <c r="A224"/>
      <c r="B224"/>
      <c r="C224"/>
      <c r="D224"/>
      <c r="E224"/>
      <c r="F224"/>
      <c r="G224"/>
      <c r="H224"/>
      <c r="I224"/>
      <c r="J224"/>
      <c r="K224"/>
      <c r="L224"/>
      <c r="M224"/>
      <c r="N224"/>
      <c r="O224"/>
      <c r="P224"/>
      <c r="Q224"/>
      <c r="R224"/>
      <c r="S224"/>
      <c r="T224"/>
      <c r="U224"/>
      <c r="V224"/>
      <c r="W224"/>
      <c r="X224"/>
      <c r="Y224"/>
      <c r="Z224"/>
      <c r="AA224"/>
      <c r="AB224"/>
      <c r="AC224"/>
      <c r="AD224"/>
    </row>
    <row r="225" spans="1:30" s="2" customFormat="1" ht="12.95">
      <c r="A225"/>
      <c r="B225"/>
      <c r="C225"/>
      <c r="D225"/>
      <c r="E225"/>
      <c r="F225"/>
      <c r="G225"/>
      <c r="H225"/>
      <c r="I225"/>
      <c r="J225"/>
      <c r="K225"/>
      <c r="L225"/>
      <c r="M225"/>
      <c r="N225"/>
      <c r="O225"/>
      <c r="P225"/>
      <c r="Q225"/>
      <c r="R225"/>
      <c r="S225"/>
      <c r="T225"/>
      <c r="U225"/>
      <c r="V225"/>
      <c r="W225"/>
      <c r="X225"/>
      <c r="Y225"/>
      <c r="Z225"/>
      <c r="AA225"/>
      <c r="AB225"/>
      <c r="AC225"/>
      <c r="AD225"/>
    </row>
  </sheetData>
  <mergeCells count="9">
    <mergeCell ref="A13:H13"/>
    <mergeCell ref="A14:H19"/>
    <mergeCell ref="A21:H21"/>
    <mergeCell ref="A1:H1"/>
    <mergeCell ref="A2:H2"/>
    <mergeCell ref="G4:H4"/>
    <mergeCell ref="D11:F11"/>
    <mergeCell ref="G11:H11"/>
    <mergeCell ref="A12:H12"/>
  </mergeCells>
  <phoneticPr fontId="0" type="noConversion"/>
  <pageMargins left="0.75" right="0.5" top="0.75" bottom="0.25" header="0.5" footer="0.5"/>
  <pageSetup scale="96" fitToHeight="0" orientation="portrait" r:id="rId1"/>
  <headerFooter alignWithMargins="0"/>
  <rowBreaks count="1" manualBreakCount="1">
    <brk id="50" max="7" man="1"/>
  </rowBreaks>
  <drawing r:id="rId2"/>
  <legacyDrawing r:id="rId3"/>
  <oleObjects>
    <mc:AlternateContent xmlns:mc="http://schemas.openxmlformats.org/markup-compatibility/2006">
      <mc:Choice Requires="x14">
        <oleObject progId="Word.Document.8" shapeId="2050" r:id="rId4">
          <objectPr defaultSize="0" autoPict="0" r:id="rId5">
            <anchor moveWithCells="1">
              <from>
                <xdr:col>0</xdr:col>
                <xdr:colOff>25400</xdr:colOff>
                <xdr:row>83</xdr:row>
                <xdr:rowOff>0</xdr:rowOff>
              </from>
              <to>
                <xdr:col>6</xdr:col>
                <xdr:colOff>304800</xdr:colOff>
                <xdr:row>93</xdr:row>
                <xdr:rowOff>50800</xdr:rowOff>
              </to>
            </anchor>
          </objectPr>
        </oleObject>
      </mc:Choice>
      <mc:Fallback>
        <oleObject progId="Word.Document.8" shapeId="2050"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3"/>
  <sheetViews>
    <sheetView workbookViewId="0">
      <selection sqref="A1:F63"/>
    </sheetView>
  </sheetViews>
  <sheetFormatPr defaultRowHeight="12.6"/>
  <sheetData>
    <row r="1" spans="1:1">
      <c r="A1" s="47" t="s">
        <v>141</v>
      </c>
    </row>
    <row r="2" spans="1:1">
      <c r="A2" s="47" t="s">
        <v>142</v>
      </c>
    </row>
    <row r="3" spans="1:1">
      <c r="A3" s="47" t="s">
        <v>143</v>
      </c>
    </row>
    <row r="4" spans="1:1">
      <c r="A4" s="47" t="s">
        <v>144</v>
      </c>
    </row>
    <row r="5" spans="1:1">
      <c r="A5" s="47" t="s">
        <v>145</v>
      </c>
    </row>
    <row r="6" spans="1:1">
      <c r="A6" s="47" t="s">
        <v>146</v>
      </c>
    </row>
    <row r="7" spans="1:1">
      <c r="A7" s="47" t="s">
        <v>147</v>
      </c>
    </row>
    <row r="8" spans="1:1">
      <c r="A8" s="47" t="s">
        <v>148</v>
      </c>
    </row>
    <row r="9" spans="1:1">
      <c r="A9" s="47" t="s">
        <v>149</v>
      </c>
    </row>
    <row r="10" spans="1:1">
      <c r="A10" s="47" t="s">
        <v>150</v>
      </c>
    </row>
    <row r="11" spans="1:1">
      <c r="A11" s="47" t="s">
        <v>151</v>
      </c>
    </row>
    <row r="12" spans="1:1">
      <c r="A12" s="47" t="s">
        <v>152</v>
      </c>
    </row>
    <row r="13" spans="1:1">
      <c r="A13" s="47" t="s">
        <v>153</v>
      </c>
    </row>
    <row r="14" spans="1:1">
      <c r="A14" s="47" t="s">
        <v>154</v>
      </c>
    </row>
    <row r="15" spans="1:1">
      <c r="A15" s="47" t="s">
        <v>155</v>
      </c>
    </row>
    <row r="16" spans="1:1">
      <c r="A16" s="47" t="s">
        <v>156</v>
      </c>
    </row>
    <row r="17" spans="1:1">
      <c r="A17" s="47" t="s">
        <v>157</v>
      </c>
    </row>
    <row r="18" spans="1:1">
      <c r="A18" s="47" t="s">
        <v>158</v>
      </c>
    </row>
    <row r="19" spans="1:1">
      <c r="A19" s="47" t="s">
        <v>159</v>
      </c>
    </row>
    <row r="20" spans="1:1">
      <c r="A20" s="47" t="s">
        <v>160</v>
      </c>
    </row>
    <row r="21" spans="1:1">
      <c r="A21" s="47" t="s">
        <v>161</v>
      </c>
    </row>
    <row r="22" spans="1:1">
      <c r="A22" s="47" t="s">
        <v>162</v>
      </c>
    </row>
    <row r="23" spans="1:1">
      <c r="A23" s="47" t="s">
        <v>163</v>
      </c>
    </row>
    <row r="24" spans="1:1">
      <c r="A24" s="47" t="s">
        <v>164</v>
      </c>
    </row>
    <row r="25" spans="1:1">
      <c r="A25" s="47" t="s">
        <v>165</v>
      </c>
    </row>
    <row r="26" spans="1:1">
      <c r="A26" s="47" t="s">
        <v>166</v>
      </c>
    </row>
    <row r="27" spans="1:1">
      <c r="A27" s="47" t="s">
        <v>167</v>
      </c>
    </row>
    <row r="28" spans="1:1">
      <c r="A28" s="47" t="s">
        <v>168</v>
      </c>
    </row>
    <row r="29" spans="1:1">
      <c r="A29" s="47" t="s">
        <v>169</v>
      </c>
    </row>
    <row r="30" spans="1:1">
      <c r="A30" s="47" t="s">
        <v>170</v>
      </c>
    </row>
    <row r="31" spans="1:1">
      <c r="A31" s="47" t="s">
        <v>171</v>
      </c>
    </row>
    <row r="32" spans="1:1">
      <c r="A32" s="47" t="s">
        <v>172</v>
      </c>
    </row>
    <row r="33" spans="1:1">
      <c r="A33" s="47" t="s">
        <v>173</v>
      </c>
    </row>
    <row r="34" spans="1:1">
      <c r="A34" s="47" t="s">
        <v>174</v>
      </c>
    </row>
    <row r="35" spans="1:1">
      <c r="A35" s="47" t="s">
        <v>175</v>
      </c>
    </row>
    <row r="36" spans="1:1">
      <c r="A36" s="47" t="s">
        <v>176</v>
      </c>
    </row>
    <row r="37" spans="1:1">
      <c r="A37" s="47" t="s">
        <v>177</v>
      </c>
    </row>
    <row r="38" spans="1:1">
      <c r="A38" s="47" t="s">
        <v>178</v>
      </c>
    </row>
    <row r="39" spans="1:1">
      <c r="A39" s="47" t="s">
        <v>179</v>
      </c>
    </row>
    <row r="40" spans="1:1">
      <c r="A40" s="47" t="s">
        <v>180</v>
      </c>
    </row>
    <row r="41" spans="1:1">
      <c r="A41" s="47" t="s">
        <v>181</v>
      </c>
    </row>
    <row r="42" spans="1:1">
      <c r="A42" s="47" t="s">
        <v>182</v>
      </c>
    </row>
    <row r="43" spans="1:1">
      <c r="A43" s="47" t="s">
        <v>183</v>
      </c>
    </row>
    <row r="44" spans="1:1">
      <c r="A44" s="47" t="s">
        <v>184</v>
      </c>
    </row>
    <row r="45" spans="1:1">
      <c r="A45" s="47" t="s">
        <v>185</v>
      </c>
    </row>
    <row r="46" spans="1:1">
      <c r="A46" s="47" t="s">
        <v>186</v>
      </c>
    </row>
    <row r="47" spans="1:1">
      <c r="A47" s="47" t="s">
        <v>187</v>
      </c>
    </row>
    <row r="48" spans="1:1">
      <c r="A48" s="47" t="s">
        <v>188</v>
      </c>
    </row>
    <row r="49" spans="1:1">
      <c r="A49" s="47" t="s">
        <v>189</v>
      </c>
    </row>
    <row r="50" spans="1:1">
      <c r="A50" s="47" t="s">
        <v>190</v>
      </c>
    </row>
    <row r="51" spans="1:1">
      <c r="A51" s="47" t="s">
        <v>191</v>
      </c>
    </row>
    <row r="52" spans="1:1">
      <c r="A52" s="47" t="s">
        <v>192</v>
      </c>
    </row>
    <row r="53" spans="1:1">
      <c r="A53" s="47" t="s">
        <v>193</v>
      </c>
    </row>
    <row r="54" spans="1:1">
      <c r="A54" s="47" t="s">
        <v>194</v>
      </c>
    </row>
    <row r="55" spans="1:1">
      <c r="A55" s="47" t="s">
        <v>195</v>
      </c>
    </row>
    <row r="56" spans="1:1">
      <c r="A56" s="47" t="s">
        <v>196</v>
      </c>
    </row>
    <row r="57" spans="1:1">
      <c r="A57" s="47" t="s">
        <v>197</v>
      </c>
    </row>
    <row r="58" spans="1:1">
      <c r="A58" s="47" t="s">
        <v>198</v>
      </c>
    </row>
    <row r="59" spans="1:1">
      <c r="A59" s="47" t="s">
        <v>199</v>
      </c>
    </row>
    <row r="60" spans="1:1">
      <c r="A60" s="47" t="s">
        <v>200</v>
      </c>
    </row>
    <row r="61" spans="1:1">
      <c r="A61" s="47" t="s">
        <v>201</v>
      </c>
    </row>
    <row r="62" spans="1:1">
      <c r="A62" s="47" t="s">
        <v>202</v>
      </c>
    </row>
    <row r="63" spans="1:1">
      <c r="A63" s="47" t="s">
        <v>203</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79"/>
  <sheetViews>
    <sheetView workbookViewId="0">
      <selection sqref="A1:A79"/>
    </sheetView>
  </sheetViews>
  <sheetFormatPr defaultRowHeight="12.6"/>
  <cols>
    <col min="1" max="1" width="69.42578125" bestFit="1" customWidth="1"/>
  </cols>
  <sheetData>
    <row r="1" spans="1:1">
      <c r="A1" t="s">
        <v>204</v>
      </c>
    </row>
    <row r="2" spans="1:1">
      <c r="A2" s="48" t="s">
        <v>205</v>
      </c>
    </row>
    <row r="3" spans="1:1">
      <c r="A3" s="48" t="s">
        <v>206</v>
      </c>
    </row>
    <row r="4" spans="1:1">
      <c r="A4" s="48" t="s">
        <v>207</v>
      </c>
    </row>
    <row r="5" spans="1:1">
      <c r="A5" s="48" t="s">
        <v>208</v>
      </c>
    </row>
    <row r="6" spans="1:1">
      <c r="A6" s="48" t="s">
        <v>205</v>
      </c>
    </row>
    <row r="7" spans="1:1">
      <c r="A7" s="48" t="s">
        <v>209</v>
      </c>
    </row>
    <row r="8" spans="1:1">
      <c r="A8" s="48" t="s">
        <v>210</v>
      </c>
    </row>
    <row r="9" spans="1:1">
      <c r="A9" s="48" t="s">
        <v>211</v>
      </c>
    </row>
    <row r="10" spans="1:1">
      <c r="A10" s="48" t="s">
        <v>205</v>
      </c>
    </row>
    <row r="11" spans="1:1">
      <c r="A11" s="48" t="s">
        <v>212</v>
      </c>
    </row>
    <row r="12" spans="1:1">
      <c r="A12" s="48" t="s">
        <v>213</v>
      </c>
    </row>
    <row r="13" spans="1:1">
      <c r="A13" s="48" t="s">
        <v>214</v>
      </c>
    </row>
    <row r="14" spans="1:1">
      <c r="A14" s="48" t="s">
        <v>215</v>
      </c>
    </row>
    <row r="15" spans="1:1">
      <c r="A15" s="48" t="s">
        <v>216</v>
      </c>
    </row>
    <row r="16" spans="1:1">
      <c r="A16" s="48" t="s">
        <v>217</v>
      </c>
    </row>
    <row r="17" spans="1:1">
      <c r="A17" s="48" t="s">
        <v>141</v>
      </c>
    </row>
    <row r="18" spans="1:1">
      <c r="A18" s="48" t="s">
        <v>142</v>
      </c>
    </row>
    <row r="19" spans="1:1">
      <c r="A19" s="48" t="s">
        <v>143</v>
      </c>
    </row>
    <row r="20" spans="1:1">
      <c r="A20" s="48" t="s">
        <v>144</v>
      </c>
    </row>
    <row r="21" spans="1:1">
      <c r="A21" s="48" t="s">
        <v>145</v>
      </c>
    </row>
    <row r="22" spans="1:1">
      <c r="A22" s="48" t="s">
        <v>146</v>
      </c>
    </row>
    <row r="23" spans="1:1">
      <c r="A23" s="48" t="s">
        <v>147</v>
      </c>
    </row>
    <row r="24" spans="1:1">
      <c r="A24" s="48" t="s">
        <v>148</v>
      </c>
    </row>
    <row r="25" spans="1:1">
      <c r="A25" s="48" t="s">
        <v>149</v>
      </c>
    </row>
    <row r="26" spans="1:1">
      <c r="A26" s="48" t="s">
        <v>150</v>
      </c>
    </row>
    <row r="27" spans="1:1">
      <c r="A27" s="48" t="s">
        <v>151</v>
      </c>
    </row>
    <row r="28" spans="1:1">
      <c r="A28" s="48" t="s">
        <v>152</v>
      </c>
    </row>
    <row r="29" spans="1:1">
      <c r="A29" s="48" t="s">
        <v>153</v>
      </c>
    </row>
    <row r="30" spans="1:1">
      <c r="A30" s="48" t="s">
        <v>154</v>
      </c>
    </row>
    <row r="31" spans="1:1">
      <c r="A31" s="48" t="s">
        <v>155</v>
      </c>
    </row>
    <row r="32" spans="1:1">
      <c r="A32" s="48" t="s">
        <v>156</v>
      </c>
    </row>
    <row r="33" spans="1:1">
      <c r="A33" s="48" t="s">
        <v>157</v>
      </c>
    </row>
    <row r="34" spans="1:1">
      <c r="A34" s="48" t="s">
        <v>158</v>
      </c>
    </row>
    <row r="35" spans="1:1">
      <c r="A35" s="48" t="s">
        <v>159</v>
      </c>
    </row>
    <row r="36" spans="1:1">
      <c r="A36" s="48" t="s">
        <v>160</v>
      </c>
    </row>
    <row r="37" spans="1:1">
      <c r="A37" s="48" t="s">
        <v>161</v>
      </c>
    </row>
    <row r="38" spans="1:1">
      <c r="A38" s="48" t="s">
        <v>162</v>
      </c>
    </row>
    <row r="39" spans="1:1">
      <c r="A39" s="48" t="s">
        <v>163</v>
      </c>
    </row>
    <row r="40" spans="1:1">
      <c r="A40" s="48" t="s">
        <v>164</v>
      </c>
    </row>
    <row r="41" spans="1:1">
      <c r="A41" s="48" t="s">
        <v>165</v>
      </c>
    </row>
    <row r="42" spans="1:1">
      <c r="A42" s="48" t="s">
        <v>166</v>
      </c>
    </row>
    <row r="43" spans="1:1">
      <c r="A43" s="48" t="s">
        <v>167</v>
      </c>
    </row>
    <row r="44" spans="1:1">
      <c r="A44" s="48" t="s">
        <v>168</v>
      </c>
    </row>
    <row r="45" spans="1:1">
      <c r="A45" s="48" t="s">
        <v>169</v>
      </c>
    </row>
    <row r="46" spans="1:1">
      <c r="A46" s="48" t="s">
        <v>170</v>
      </c>
    </row>
    <row r="47" spans="1:1">
      <c r="A47" s="48" t="s">
        <v>171</v>
      </c>
    </row>
    <row r="48" spans="1:1">
      <c r="A48" s="48" t="s">
        <v>172</v>
      </c>
    </row>
    <row r="49" spans="1:1">
      <c r="A49" s="48" t="s">
        <v>173</v>
      </c>
    </row>
    <row r="50" spans="1:1">
      <c r="A50" s="48" t="s">
        <v>174</v>
      </c>
    </row>
    <row r="51" spans="1:1">
      <c r="A51" s="48" t="s">
        <v>175</v>
      </c>
    </row>
    <row r="52" spans="1:1">
      <c r="A52" s="48" t="s">
        <v>176</v>
      </c>
    </row>
    <row r="53" spans="1:1">
      <c r="A53" s="48" t="s">
        <v>177</v>
      </c>
    </row>
    <row r="54" spans="1:1">
      <c r="A54" s="48" t="s">
        <v>178</v>
      </c>
    </row>
    <row r="55" spans="1:1">
      <c r="A55" s="48" t="s">
        <v>179</v>
      </c>
    </row>
    <row r="56" spans="1:1">
      <c r="A56" s="48" t="s">
        <v>180</v>
      </c>
    </row>
    <row r="57" spans="1:1">
      <c r="A57" s="48" t="s">
        <v>181</v>
      </c>
    </row>
    <row r="58" spans="1:1">
      <c r="A58" s="48" t="s">
        <v>182</v>
      </c>
    </row>
    <row r="59" spans="1:1">
      <c r="A59" s="48" t="s">
        <v>183</v>
      </c>
    </row>
    <row r="60" spans="1:1">
      <c r="A60" s="48" t="s">
        <v>184</v>
      </c>
    </row>
    <row r="61" spans="1:1">
      <c r="A61" s="48" t="s">
        <v>185</v>
      </c>
    </row>
    <row r="62" spans="1:1">
      <c r="A62" s="48" t="s">
        <v>186</v>
      </c>
    </row>
    <row r="63" spans="1:1">
      <c r="A63" s="48" t="s">
        <v>187</v>
      </c>
    </row>
    <row r="64" spans="1:1">
      <c r="A64" s="48" t="s">
        <v>188</v>
      </c>
    </row>
    <row r="65" spans="1:1">
      <c r="A65" s="48" t="s">
        <v>189</v>
      </c>
    </row>
    <row r="66" spans="1:1">
      <c r="A66" s="48" t="s">
        <v>190</v>
      </c>
    </row>
    <row r="67" spans="1:1">
      <c r="A67" s="48" t="s">
        <v>191</v>
      </c>
    </row>
    <row r="68" spans="1:1">
      <c r="A68" s="48" t="s">
        <v>192</v>
      </c>
    </row>
    <row r="69" spans="1:1">
      <c r="A69" s="48" t="s">
        <v>193</v>
      </c>
    </row>
    <row r="70" spans="1:1">
      <c r="A70" s="48" t="s">
        <v>194</v>
      </c>
    </row>
    <row r="71" spans="1:1">
      <c r="A71" s="48" t="s">
        <v>195</v>
      </c>
    </row>
    <row r="72" spans="1:1">
      <c r="A72" s="48" t="s">
        <v>196</v>
      </c>
    </row>
    <row r="73" spans="1:1">
      <c r="A73" s="48" t="s">
        <v>197</v>
      </c>
    </row>
    <row r="74" spans="1:1">
      <c r="A74" s="48" t="s">
        <v>198</v>
      </c>
    </row>
    <row r="75" spans="1:1">
      <c r="A75" s="48" t="s">
        <v>199</v>
      </c>
    </row>
    <row r="76" spans="1:1">
      <c r="A76" s="48" t="s">
        <v>200</v>
      </c>
    </row>
    <row r="77" spans="1:1">
      <c r="A77" s="48" t="s">
        <v>201</v>
      </c>
    </row>
    <row r="78" spans="1:1">
      <c r="A78" s="48" t="s">
        <v>202</v>
      </c>
    </row>
    <row r="79" spans="1:1">
      <c r="A79" s="48" t="s">
        <v>203</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79"/>
  <sheetViews>
    <sheetView workbookViewId="0">
      <selection sqref="A1:C79"/>
    </sheetView>
  </sheetViews>
  <sheetFormatPr defaultRowHeight="12.6"/>
  <cols>
    <col min="1" max="1" width="11.42578125" bestFit="1" customWidth="1"/>
    <col min="2" max="2" width="17.5703125" bestFit="1" customWidth="1"/>
    <col min="3" max="3" width="12" bestFit="1" customWidth="1"/>
  </cols>
  <sheetData>
    <row r="1" spans="1:3">
      <c r="A1" t="s">
        <v>204</v>
      </c>
      <c r="B1" t="s">
        <v>218</v>
      </c>
      <c r="C1" t="s">
        <v>219</v>
      </c>
    </row>
    <row r="2" spans="1:3">
      <c r="A2" s="48" t="s">
        <v>220</v>
      </c>
      <c r="B2" s="48" t="s">
        <v>220</v>
      </c>
      <c r="C2" s="48" t="s">
        <v>220</v>
      </c>
    </row>
    <row r="3" spans="1:3">
      <c r="A3" s="48" t="s">
        <v>220</v>
      </c>
      <c r="B3" s="48" t="s">
        <v>220</v>
      </c>
      <c r="C3" s="48" t="s">
        <v>220</v>
      </c>
    </row>
    <row r="4" spans="1:3">
      <c r="A4" s="48" t="s">
        <v>220</v>
      </c>
      <c r="B4" s="48" t="s">
        <v>220</v>
      </c>
      <c r="C4" s="48" t="s">
        <v>220</v>
      </c>
    </row>
    <row r="5" spans="1:3">
      <c r="A5" s="48" t="s">
        <v>220</v>
      </c>
      <c r="B5" s="48" t="s">
        <v>220</v>
      </c>
      <c r="C5" s="48" t="s">
        <v>220</v>
      </c>
    </row>
    <row r="6" spans="1:3">
      <c r="A6" s="48" t="s">
        <v>220</v>
      </c>
      <c r="B6" s="48" t="s">
        <v>220</v>
      </c>
      <c r="C6" s="48" t="s">
        <v>220</v>
      </c>
    </row>
    <row r="7" spans="1:3">
      <c r="A7" s="48" t="s">
        <v>220</v>
      </c>
      <c r="B7" s="48" t="s">
        <v>220</v>
      </c>
      <c r="C7" s="48" t="s">
        <v>220</v>
      </c>
    </row>
    <row r="8" spans="1:3">
      <c r="A8" s="48" t="s">
        <v>220</v>
      </c>
      <c r="B8" s="48" t="s">
        <v>220</v>
      </c>
      <c r="C8" s="48" t="s">
        <v>220</v>
      </c>
    </row>
    <row r="9" spans="1:3">
      <c r="A9" s="48" t="s">
        <v>220</v>
      </c>
      <c r="B9" s="48" t="s">
        <v>220</v>
      </c>
      <c r="C9" s="48" t="s">
        <v>220</v>
      </c>
    </row>
    <row r="10" spans="1:3">
      <c r="A10" s="48" t="s">
        <v>220</v>
      </c>
      <c r="B10" s="48" t="s">
        <v>220</v>
      </c>
      <c r="C10" s="48" t="s">
        <v>220</v>
      </c>
    </row>
    <row r="11" spans="1:3">
      <c r="A11" s="48" t="s">
        <v>220</v>
      </c>
      <c r="B11" s="48" t="s">
        <v>220</v>
      </c>
      <c r="C11" s="48" t="s">
        <v>220</v>
      </c>
    </row>
    <row r="12" spans="1:3">
      <c r="A12" s="48" t="s">
        <v>220</v>
      </c>
      <c r="B12" s="48" t="s">
        <v>220</v>
      </c>
      <c r="C12" s="48" t="s">
        <v>220</v>
      </c>
    </row>
    <row r="13" spans="1:3">
      <c r="A13" s="48" t="s">
        <v>220</v>
      </c>
      <c r="B13" s="48" t="s">
        <v>220</v>
      </c>
      <c r="C13" s="48" t="s">
        <v>220</v>
      </c>
    </row>
    <row r="14" spans="1:3">
      <c r="A14" s="48" t="s">
        <v>220</v>
      </c>
      <c r="B14" s="48" t="s">
        <v>220</v>
      </c>
      <c r="C14" s="48" t="s">
        <v>220</v>
      </c>
    </row>
    <row r="15" spans="1:3">
      <c r="A15" s="48" t="s">
        <v>220</v>
      </c>
      <c r="B15" s="48" t="s">
        <v>220</v>
      </c>
      <c r="C15" s="48" t="s">
        <v>220</v>
      </c>
    </row>
    <row r="16" spans="1:3">
      <c r="A16" s="48" t="s">
        <v>220</v>
      </c>
      <c r="B16" s="48" t="s">
        <v>220</v>
      </c>
      <c r="C16" s="48" t="s">
        <v>220</v>
      </c>
    </row>
    <row r="17" spans="1:3">
      <c r="A17" s="48" t="s">
        <v>220</v>
      </c>
      <c r="B17" s="48" t="s">
        <v>51</v>
      </c>
      <c r="C17" s="48" t="s">
        <v>220</v>
      </c>
    </row>
    <row r="18" spans="1:3">
      <c r="A18" s="48" t="s">
        <v>220</v>
      </c>
      <c r="B18" s="48" t="s">
        <v>52</v>
      </c>
      <c r="C18" s="48" t="s">
        <v>220</v>
      </c>
    </row>
    <row r="19" spans="1:3">
      <c r="A19" s="48" t="s">
        <v>220</v>
      </c>
      <c r="B19" s="48" t="s">
        <v>53</v>
      </c>
      <c r="C19" s="48" t="s">
        <v>220</v>
      </c>
    </row>
    <row r="20" spans="1:3">
      <c r="A20" s="48" t="s">
        <v>220</v>
      </c>
      <c r="B20" s="48" t="s">
        <v>54</v>
      </c>
      <c r="C20" s="48" t="s">
        <v>220</v>
      </c>
    </row>
    <row r="21" spans="1:3">
      <c r="A21" s="48" t="s">
        <v>220</v>
      </c>
      <c r="B21" s="48" t="s">
        <v>55</v>
      </c>
      <c r="C21" s="48" t="s">
        <v>220</v>
      </c>
    </row>
    <row r="22" spans="1:3">
      <c r="A22" s="48" t="s">
        <v>220</v>
      </c>
      <c r="B22" s="48" t="s">
        <v>56</v>
      </c>
      <c r="C22" s="48" t="s">
        <v>220</v>
      </c>
    </row>
    <row r="23" spans="1:3">
      <c r="A23" s="48" t="s">
        <v>220</v>
      </c>
      <c r="B23" s="48" t="s">
        <v>57</v>
      </c>
      <c r="C23" s="48" t="s">
        <v>220</v>
      </c>
    </row>
    <row r="24" spans="1:3">
      <c r="A24" s="48" t="s">
        <v>220</v>
      </c>
      <c r="B24" s="48" t="s">
        <v>58</v>
      </c>
      <c r="C24" s="48" t="s">
        <v>220</v>
      </c>
    </row>
    <row r="25" spans="1:3">
      <c r="A25" s="48" t="s">
        <v>220</v>
      </c>
      <c r="B25" s="48" t="s">
        <v>221</v>
      </c>
      <c r="C25" s="48" t="s">
        <v>222</v>
      </c>
    </row>
    <row r="26" spans="1:3">
      <c r="A26" s="48" t="s">
        <v>220</v>
      </c>
      <c r="B26" s="48" t="s">
        <v>60</v>
      </c>
      <c r="C26" s="48" t="s">
        <v>220</v>
      </c>
    </row>
    <row r="27" spans="1:3">
      <c r="A27" s="48" t="s">
        <v>220</v>
      </c>
      <c r="B27" s="48" t="s">
        <v>61</v>
      </c>
      <c r="C27" s="48" t="s">
        <v>220</v>
      </c>
    </row>
    <row r="28" spans="1:3">
      <c r="A28" s="48" t="s">
        <v>220</v>
      </c>
      <c r="B28" s="48" t="s">
        <v>62</v>
      </c>
      <c r="C28" s="48" t="s">
        <v>220</v>
      </c>
    </row>
    <row r="29" spans="1:3">
      <c r="A29" s="48" t="s">
        <v>220</v>
      </c>
      <c r="B29" s="48" t="s">
        <v>63</v>
      </c>
      <c r="C29" s="48" t="s">
        <v>220</v>
      </c>
    </row>
    <row r="30" spans="1:3">
      <c r="A30" s="48" t="s">
        <v>220</v>
      </c>
      <c r="B30" s="48" t="s">
        <v>64</v>
      </c>
      <c r="C30" s="48" t="s">
        <v>220</v>
      </c>
    </row>
    <row r="31" spans="1:3">
      <c r="A31" s="48" t="s">
        <v>220</v>
      </c>
      <c r="B31" s="48" t="s">
        <v>65</v>
      </c>
      <c r="C31" s="48" t="s">
        <v>220</v>
      </c>
    </row>
    <row r="32" spans="1:3">
      <c r="A32" s="48" t="s">
        <v>220</v>
      </c>
      <c r="B32" s="48" t="s">
        <v>66</v>
      </c>
      <c r="C32" s="48" t="s">
        <v>220</v>
      </c>
    </row>
    <row r="33" spans="1:3">
      <c r="A33" s="48" t="s">
        <v>220</v>
      </c>
      <c r="B33" s="48" t="s">
        <v>67</v>
      </c>
      <c r="C33" s="48" t="s">
        <v>220</v>
      </c>
    </row>
    <row r="34" spans="1:3">
      <c r="A34" s="48" t="s">
        <v>220</v>
      </c>
      <c r="B34" s="48" t="s">
        <v>68</v>
      </c>
      <c r="C34" s="48" t="s">
        <v>220</v>
      </c>
    </row>
    <row r="35" spans="1:3">
      <c r="A35" s="48" t="s">
        <v>220</v>
      </c>
      <c r="B35" s="48" t="s">
        <v>69</v>
      </c>
      <c r="C35" s="48" t="s">
        <v>220</v>
      </c>
    </row>
    <row r="36" spans="1:3">
      <c r="A36" s="48" t="s">
        <v>220</v>
      </c>
      <c r="B36" s="48" t="s">
        <v>70</v>
      </c>
      <c r="C36" s="48" t="s">
        <v>220</v>
      </c>
    </row>
    <row r="37" spans="1:3">
      <c r="A37" s="48" t="s">
        <v>220</v>
      </c>
      <c r="B37" s="48" t="s">
        <v>71</v>
      </c>
      <c r="C37" s="48" t="s">
        <v>220</v>
      </c>
    </row>
    <row r="38" spans="1:3">
      <c r="A38" s="48" t="s">
        <v>220</v>
      </c>
      <c r="B38" s="48" t="s">
        <v>72</v>
      </c>
      <c r="C38" s="48" t="s">
        <v>220</v>
      </c>
    </row>
    <row r="39" spans="1:3">
      <c r="A39" s="48" t="s">
        <v>220</v>
      </c>
      <c r="B39" s="48" t="s">
        <v>73</v>
      </c>
      <c r="C39" s="48" t="s">
        <v>220</v>
      </c>
    </row>
    <row r="40" spans="1:3">
      <c r="A40" s="48" t="s">
        <v>220</v>
      </c>
      <c r="B40" s="48" t="s">
        <v>74</v>
      </c>
      <c r="C40" s="48" t="s">
        <v>220</v>
      </c>
    </row>
    <row r="41" spans="1:3">
      <c r="A41" s="48" t="s">
        <v>220</v>
      </c>
      <c r="B41" s="48" t="s">
        <v>75</v>
      </c>
      <c r="C41" s="48" t="s">
        <v>220</v>
      </c>
    </row>
    <row r="42" spans="1:3">
      <c r="A42" s="48" t="s">
        <v>220</v>
      </c>
      <c r="B42" s="48" t="s">
        <v>76</v>
      </c>
      <c r="C42" s="48" t="s">
        <v>220</v>
      </c>
    </row>
    <row r="43" spans="1:3">
      <c r="A43" s="48" t="s">
        <v>220</v>
      </c>
      <c r="B43" s="48" t="s">
        <v>77</v>
      </c>
      <c r="C43" s="48" t="s">
        <v>220</v>
      </c>
    </row>
    <row r="44" spans="1:3">
      <c r="A44" s="48" t="s">
        <v>220</v>
      </c>
      <c r="B44" s="48" t="s">
        <v>78</v>
      </c>
      <c r="C44" s="48" t="s">
        <v>220</v>
      </c>
    </row>
    <row r="45" spans="1:3">
      <c r="A45" s="48" t="s">
        <v>220</v>
      </c>
      <c r="B45" s="48" t="s">
        <v>79</v>
      </c>
      <c r="C45" s="48" t="s">
        <v>220</v>
      </c>
    </row>
    <row r="46" spans="1:3">
      <c r="A46" s="48" t="s">
        <v>220</v>
      </c>
      <c r="B46" s="48" t="s">
        <v>223</v>
      </c>
      <c r="C46" s="48" t="s">
        <v>224</v>
      </c>
    </row>
    <row r="47" spans="1:3">
      <c r="A47" s="48" t="s">
        <v>220</v>
      </c>
      <c r="B47" s="48" t="s">
        <v>223</v>
      </c>
      <c r="C47" s="48" t="s">
        <v>225</v>
      </c>
    </row>
    <row r="48" spans="1:3">
      <c r="A48" s="48" t="s">
        <v>220</v>
      </c>
      <c r="B48" s="48" t="s">
        <v>223</v>
      </c>
      <c r="C48" s="48" t="s">
        <v>226</v>
      </c>
    </row>
    <row r="49" spans="1:3">
      <c r="A49" s="48" t="s">
        <v>220</v>
      </c>
      <c r="B49" s="48" t="s">
        <v>223</v>
      </c>
      <c r="C49" s="48" t="s">
        <v>227</v>
      </c>
    </row>
    <row r="50" spans="1:3">
      <c r="A50" s="48" t="s">
        <v>220</v>
      </c>
      <c r="B50" s="48" t="s">
        <v>228</v>
      </c>
      <c r="C50" s="48" t="s">
        <v>229</v>
      </c>
    </row>
    <row r="51" spans="1:3">
      <c r="A51" s="48" t="s">
        <v>220</v>
      </c>
      <c r="B51" s="48" t="s">
        <v>228</v>
      </c>
      <c r="C51" s="48" t="s">
        <v>230</v>
      </c>
    </row>
    <row r="52" spans="1:3">
      <c r="A52" s="48" t="s">
        <v>220</v>
      </c>
      <c r="B52" s="48" t="s">
        <v>86</v>
      </c>
      <c r="C52" s="48" t="s">
        <v>220</v>
      </c>
    </row>
    <row r="53" spans="1:3">
      <c r="A53" s="48" t="s">
        <v>220</v>
      </c>
      <c r="B53" s="48" t="s">
        <v>87</v>
      </c>
      <c r="C53" s="48" t="s">
        <v>220</v>
      </c>
    </row>
    <row r="54" spans="1:3">
      <c r="A54" s="48" t="s">
        <v>220</v>
      </c>
      <c r="B54" s="48" t="s">
        <v>88</v>
      </c>
      <c r="C54" s="48" t="s">
        <v>220</v>
      </c>
    </row>
    <row r="55" spans="1:3">
      <c r="A55" s="48" t="s">
        <v>220</v>
      </c>
      <c r="B55" s="48" t="s">
        <v>89</v>
      </c>
      <c r="C55" s="48" t="s">
        <v>220</v>
      </c>
    </row>
    <row r="56" spans="1:3">
      <c r="A56" s="48" t="s">
        <v>220</v>
      </c>
      <c r="B56" s="48" t="s">
        <v>231</v>
      </c>
      <c r="C56" s="48" t="s">
        <v>232</v>
      </c>
    </row>
    <row r="57" spans="1:3">
      <c r="A57" s="48" t="s">
        <v>220</v>
      </c>
      <c r="B57" s="48" t="s">
        <v>233</v>
      </c>
      <c r="C57" s="48" t="s">
        <v>229</v>
      </c>
    </row>
    <row r="58" spans="1:3">
      <c r="A58" s="48" t="s">
        <v>220</v>
      </c>
      <c r="B58" s="48" t="s">
        <v>233</v>
      </c>
      <c r="C58" s="48" t="s">
        <v>230</v>
      </c>
    </row>
    <row r="59" spans="1:3">
      <c r="A59" s="48" t="s">
        <v>220</v>
      </c>
      <c r="B59" s="48" t="s">
        <v>93</v>
      </c>
      <c r="C59" s="48" t="s">
        <v>220</v>
      </c>
    </row>
    <row r="60" spans="1:3">
      <c r="A60" s="48" t="s">
        <v>220</v>
      </c>
      <c r="B60" s="48" t="s">
        <v>94</v>
      </c>
      <c r="C60" s="48" t="s">
        <v>220</v>
      </c>
    </row>
    <row r="61" spans="1:3">
      <c r="A61" s="48" t="s">
        <v>220</v>
      </c>
      <c r="B61" s="48" t="s">
        <v>95</v>
      </c>
      <c r="C61" s="48" t="s">
        <v>220</v>
      </c>
    </row>
    <row r="62" spans="1:3">
      <c r="A62" s="48" t="s">
        <v>220</v>
      </c>
      <c r="B62" s="48" t="s">
        <v>96</v>
      </c>
      <c r="C62" s="48" t="s">
        <v>220</v>
      </c>
    </row>
    <row r="63" spans="1:3">
      <c r="A63" s="48" t="s">
        <v>220</v>
      </c>
      <c r="B63" s="48" t="s">
        <v>97</v>
      </c>
      <c r="C63" s="48" t="s">
        <v>220</v>
      </c>
    </row>
    <row r="64" spans="1:3">
      <c r="A64" s="48" t="s">
        <v>220</v>
      </c>
      <c r="B64" s="48" t="s">
        <v>98</v>
      </c>
      <c r="C64" s="48" t="s">
        <v>220</v>
      </c>
    </row>
    <row r="65" spans="1:3">
      <c r="A65" s="48" t="s">
        <v>220</v>
      </c>
      <c r="B65" s="48" t="s">
        <v>234</v>
      </c>
      <c r="C65" s="48" t="s">
        <v>97</v>
      </c>
    </row>
    <row r="66" spans="1:3">
      <c r="A66" s="48" t="s">
        <v>220</v>
      </c>
      <c r="B66" s="48" t="s">
        <v>100</v>
      </c>
      <c r="C66" s="48" t="s">
        <v>220</v>
      </c>
    </row>
    <row r="67" spans="1:3">
      <c r="A67" s="48" t="s">
        <v>220</v>
      </c>
      <c r="B67" s="48" t="s">
        <v>101</v>
      </c>
      <c r="C67" s="48" t="s">
        <v>220</v>
      </c>
    </row>
    <row r="68" spans="1:3">
      <c r="A68" s="48" t="s">
        <v>220</v>
      </c>
      <c r="B68" s="48" t="s">
        <v>220</v>
      </c>
      <c r="C68" s="48" t="s">
        <v>220</v>
      </c>
    </row>
    <row r="69" spans="1:3">
      <c r="A69" s="48" t="s">
        <v>220</v>
      </c>
      <c r="B69" s="48" t="s">
        <v>223</v>
      </c>
      <c r="C69" s="48" t="s">
        <v>235</v>
      </c>
    </row>
    <row r="70" spans="1:3">
      <c r="A70" s="48" t="s">
        <v>220</v>
      </c>
      <c r="B70" s="48" t="s">
        <v>236</v>
      </c>
      <c r="C70" s="48" t="s">
        <v>237</v>
      </c>
    </row>
    <row r="71" spans="1:3">
      <c r="A71" s="48" t="s">
        <v>220</v>
      </c>
      <c r="B71" s="48" t="s">
        <v>238</v>
      </c>
      <c r="C71" s="48" t="s">
        <v>239</v>
      </c>
    </row>
    <row r="72" spans="1:3">
      <c r="A72" s="48" t="s">
        <v>220</v>
      </c>
      <c r="B72" s="48" t="s">
        <v>240</v>
      </c>
      <c r="C72" s="48" t="s">
        <v>239</v>
      </c>
    </row>
    <row r="73" spans="1:3">
      <c r="A73" s="48" t="s">
        <v>220</v>
      </c>
      <c r="B73" s="48" t="s">
        <v>233</v>
      </c>
      <c r="C73" s="48" t="s">
        <v>237</v>
      </c>
    </row>
    <row r="74" spans="1:3">
      <c r="A74" s="48" t="s">
        <v>220</v>
      </c>
      <c r="B74" s="48" t="s">
        <v>238</v>
      </c>
      <c r="C74" s="48" t="s">
        <v>241</v>
      </c>
    </row>
    <row r="75" spans="1:3">
      <c r="A75" s="48" t="s">
        <v>220</v>
      </c>
      <c r="B75" s="48" t="s">
        <v>240</v>
      </c>
      <c r="C75" s="48" t="s">
        <v>241</v>
      </c>
    </row>
    <row r="76" spans="1:3">
      <c r="A76" s="48" t="s">
        <v>220</v>
      </c>
      <c r="B76" s="48" t="s">
        <v>110</v>
      </c>
      <c r="C76" s="48" t="s">
        <v>220</v>
      </c>
    </row>
    <row r="77" spans="1:3">
      <c r="A77" s="48" t="s">
        <v>220</v>
      </c>
      <c r="B77" s="48" t="s">
        <v>111</v>
      </c>
      <c r="C77" s="48" t="s">
        <v>220</v>
      </c>
    </row>
    <row r="78" spans="1:3">
      <c r="A78" s="48" t="s">
        <v>220</v>
      </c>
      <c r="B78" s="48" t="s">
        <v>220</v>
      </c>
      <c r="C78" s="48" t="s">
        <v>220</v>
      </c>
    </row>
    <row r="79" spans="1:3">
      <c r="A79" s="48" t="s">
        <v>220</v>
      </c>
      <c r="B79" s="48" t="s">
        <v>242</v>
      </c>
      <c r="C79" s="48" t="s">
        <v>243</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79"/>
  <sheetViews>
    <sheetView topLeftCell="A49" workbookViewId="0">
      <selection activeCell="B17" sqref="B17:D79"/>
    </sheetView>
  </sheetViews>
  <sheetFormatPr defaultRowHeight="12.6"/>
  <cols>
    <col min="1" max="1" width="64.42578125" bestFit="1" customWidth="1"/>
    <col min="2" max="2" width="14.5703125" bestFit="1" customWidth="1"/>
  </cols>
  <sheetData>
    <row r="1" spans="1:9">
      <c r="A1" t="s">
        <v>204</v>
      </c>
    </row>
    <row r="2" spans="1:9">
      <c r="A2" s="48"/>
      <c r="B2" s="48"/>
    </row>
    <row r="3" spans="1:9">
      <c r="A3" s="48" t="s">
        <v>244</v>
      </c>
      <c r="B3" s="48" t="s">
        <v>245</v>
      </c>
      <c r="C3" t="s">
        <v>246</v>
      </c>
      <c r="D3" t="s">
        <v>21</v>
      </c>
      <c r="E3" t="s">
        <v>247</v>
      </c>
      <c r="F3" t="s">
        <v>248</v>
      </c>
      <c r="G3" t="s">
        <v>249</v>
      </c>
    </row>
    <row r="4" spans="1:9">
      <c r="A4" s="48" t="s">
        <v>250</v>
      </c>
      <c r="B4" s="48" t="e">
        <f>-WEIGHT</f>
        <v>#NAME?</v>
      </c>
      <c r="C4" t="s">
        <v>251</v>
      </c>
      <c r="D4" t="s">
        <v>252</v>
      </c>
    </row>
    <row r="5" spans="1:9">
      <c r="A5" s="48" t="s">
        <v>244</v>
      </c>
      <c r="B5" s="48" t="s">
        <v>253</v>
      </c>
      <c r="C5" t="s">
        <v>254</v>
      </c>
      <c r="D5" t="s">
        <v>29</v>
      </c>
      <c r="E5" t="s">
        <v>255</v>
      </c>
      <c r="F5" t="s">
        <v>256</v>
      </c>
      <c r="G5" t="s">
        <v>257</v>
      </c>
    </row>
    <row r="6" spans="1:9">
      <c r="A6" s="48"/>
      <c r="B6" s="48"/>
    </row>
    <row r="7" spans="1:9">
      <c r="A7" s="48" t="s">
        <v>258</v>
      </c>
      <c r="B7" s="48" t="s">
        <v>259</v>
      </c>
      <c r="C7" t="s">
        <v>260</v>
      </c>
      <c r="D7" t="s">
        <v>33</v>
      </c>
      <c r="E7" t="s">
        <v>261</v>
      </c>
      <c r="F7" t="s">
        <v>262</v>
      </c>
      <c r="G7" t="s">
        <v>263</v>
      </c>
      <c r="H7">
        <v>7</v>
      </c>
    </row>
    <row r="8" spans="1:9">
      <c r="A8" s="48" t="s">
        <v>264</v>
      </c>
      <c r="B8" s="48" t="s">
        <v>265</v>
      </c>
      <c r="C8" t="s">
        <v>246</v>
      </c>
      <c r="D8" t="s">
        <v>37</v>
      </c>
      <c r="E8">
        <v>43101</v>
      </c>
    </row>
    <row r="9" spans="1:9">
      <c r="A9" s="48">
        <v>-999</v>
      </c>
      <c r="B9" s="48" t="e">
        <f xml:space="preserve"> NORM</f>
        <v>#NAME?</v>
      </c>
      <c r="C9" t="s">
        <v>266</v>
      </c>
      <c r="D9" t="s">
        <v>41</v>
      </c>
      <c r="E9" t="s">
        <v>267</v>
      </c>
      <c r="F9" t="s">
        <v>268</v>
      </c>
      <c r="G9" t="s">
        <v>269</v>
      </c>
      <c r="H9" t="s">
        <v>270</v>
      </c>
      <c r="I9" t="s">
        <v>266</v>
      </c>
    </row>
    <row r="10" spans="1:9">
      <c r="A10" s="48"/>
      <c r="B10" s="48"/>
    </row>
    <row r="11" spans="1:9">
      <c r="A11" s="48" t="s">
        <v>42</v>
      </c>
      <c r="B11" s="48" t="s">
        <v>43</v>
      </c>
      <c r="C11" t="s">
        <v>271</v>
      </c>
      <c r="D11" t="s">
        <v>43</v>
      </c>
      <c r="E11" t="s">
        <v>272</v>
      </c>
      <c r="F11" t="s">
        <v>272</v>
      </c>
      <c r="G11" t="s">
        <v>272</v>
      </c>
      <c r="H11" t="s">
        <v>272</v>
      </c>
      <c r="I11" t="s">
        <v>272</v>
      </c>
    </row>
    <row r="12" spans="1:9">
      <c r="A12" s="48"/>
      <c r="B12" s="48" t="s">
        <v>44</v>
      </c>
      <c r="C12" t="s">
        <v>273</v>
      </c>
      <c r="D12" t="s">
        <v>45</v>
      </c>
      <c r="E12" t="s">
        <v>44</v>
      </c>
      <c r="F12" t="s">
        <v>45</v>
      </c>
      <c r="G12" t="s">
        <v>45</v>
      </c>
      <c r="H12" t="s">
        <v>45</v>
      </c>
      <c r="I12" t="s">
        <v>45</v>
      </c>
    </row>
    <row r="13" spans="1:9">
      <c r="A13" s="48"/>
      <c r="B13" s="48"/>
      <c r="C13" t="s">
        <v>274</v>
      </c>
      <c r="D13" t="s">
        <v>37</v>
      </c>
      <c r="F13" t="s">
        <v>37</v>
      </c>
      <c r="G13" t="s">
        <v>37</v>
      </c>
      <c r="H13" t="s">
        <v>37</v>
      </c>
      <c r="I13" t="s">
        <v>37</v>
      </c>
    </row>
    <row r="14" spans="1:9">
      <c r="A14" s="48"/>
      <c r="B14" s="48"/>
      <c r="C14" t="s">
        <v>275</v>
      </c>
      <c r="D14" t="s">
        <v>46</v>
      </c>
      <c r="F14" t="s">
        <v>39</v>
      </c>
      <c r="G14" t="s">
        <v>46</v>
      </c>
      <c r="H14" t="s">
        <v>39</v>
      </c>
      <c r="I14" t="s">
        <v>46</v>
      </c>
    </row>
    <row r="15" spans="1:9">
      <c r="A15" s="48"/>
      <c r="B15" s="48"/>
      <c r="H15" t="s">
        <v>276</v>
      </c>
      <c r="I15" t="s">
        <v>276</v>
      </c>
    </row>
    <row r="16" spans="1:9">
      <c r="A16" s="48">
        <v>2000</v>
      </c>
      <c r="B16" s="48" t="s">
        <v>277</v>
      </c>
      <c r="C16" t="s">
        <v>278</v>
      </c>
      <c r="D16" t="s">
        <v>50</v>
      </c>
      <c r="E16" t="s">
        <v>279</v>
      </c>
      <c r="F16" t="s">
        <v>280</v>
      </c>
      <c r="G16">
        <v>3</v>
      </c>
    </row>
    <row r="17" spans="1:9">
      <c r="A17" s="48" t="s">
        <v>51</v>
      </c>
      <c r="B17" s="48">
        <v>113</v>
      </c>
      <c r="C17">
        <v>14</v>
      </c>
      <c r="D17">
        <v>1</v>
      </c>
      <c r="E17">
        <v>838</v>
      </c>
      <c r="F17">
        <v>126</v>
      </c>
      <c r="G17">
        <v>-5</v>
      </c>
      <c r="H17">
        <v>18</v>
      </c>
      <c r="I17">
        <v>-1</v>
      </c>
    </row>
    <row r="18" spans="1:9">
      <c r="A18" s="48" t="s">
        <v>52</v>
      </c>
      <c r="B18" s="48">
        <v>8</v>
      </c>
      <c r="C18">
        <v>7</v>
      </c>
      <c r="D18">
        <v>5</v>
      </c>
      <c r="E18">
        <v>10</v>
      </c>
      <c r="F18">
        <v>6</v>
      </c>
      <c r="G18">
        <v>1</v>
      </c>
      <c r="H18">
        <v>-999</v>
      </c>
      <c r="I18">
        <v>-999</v>
      </c>
    </row>
    <row r="19" spans="1:9">
      <c r="A19" s="48" t="s">
        <v>53</v>
      </c>
      <c r="B19" s="48">
        <v>156</v>
      </c>
      <c r="C19">
        <v>10</v>
      </c>
      <c r="D19">
        <v>-11</v>
      </c>
      <c r="E19">
        <v>1020</v>
      </c>
      <c r="F19">
        <v>-75</v>
      </c>
      <c r="G19">
        <v>-183</v>
      </c>
      <c r="H19">
        <v>-7</v>
      </c>
      <c r="I19">
        <v>-15</v>
      </c>
    </row>
    <row r="20" spans="1:9">
      <c r="A20" s="48" t="s">
        <v>54</v>
      </c>
      <c r="B20" s="48">
        <v>130</v>
      </c>
      <c r="C20">
        <v>28</v>
      </c>
      <c r="D20">
        <v>33</v>
      </c>
      <c r="E20">
        <v>838</v>
      </c>
      <c r="F20">
        <v>192</v>
      </c>
      <c r="G20">
        <v>208</v>
      </c>
      <c r="H20">
        <v>30</v>
      </c>
      <c r="I20">
        <v>33</v>
      </c>
    </row>
    <row r="21" spans="1:9">
      <c r="A21" s="48" t="s">
        <v>55</v>
      </c>
      <c r="B21" s="48">
        <v>64</v>
      </c>
      <c r="C21">
        <v>18</v>
      </c>
      <c r="D21">
        <v>-6</v>
      </c>
      <c r="E21">
        <v>208</v>
      </c>
      <c r="F21">
        <v>-61</v>
      </c>
      <c r="G21">
        <v>-103</v>
      </c>
      <c r="H21">
        <v>-23</v>
      </c>
      <c r="I21">
        <v>-33</v>
      </c>
    </row>
    <row r="22" spans="1:9">
      <c r="A22" s="48" t="s">
        <v>56</v>
      </c>
      <c r="B22" s="48">
        <v>45</v>
      </c>
      <c r="C22">
        <v>21</v>
      </c>
      <c r="D22">
        <v>4</v>
      </c>
      <c r="E22">
        <v>200</v>
      </c>
      <c r="F22">
        <v>116</v>
      </c>
      <c r="G22">
        <v>57</v>
      </c>
      <c r="H22">
        <v>-999</v>
      </c>
      <c r="I22">
        <v>-999</v>
      </c>
    </row>
    <row r="23" spans="1:9">
      <c r="A23" s="48" t="s">
        <v>57</v>
      </c>
      <c r="B23" s="48">
        <v>87</v>
      </c>
      <c r="C23">
        <v>44</v>
      </c>
      <c r="D23">
        <v>30</v>
      </c>
      <c r="E23">
        <v>208</v>
      </c>
      <c r="F23">
        <v>53</v>
      </c>
      <c r="G23">
        <v>-16</v>
      </c>
      <c r="H23">
        <v>34</v>
      </c>
      <c r="I23">
        <v>-7</v>
      </c>
    </row>
    <row r="24" spans="1:9">
      <c r="A24" s="48" t="s">
        <v>58</v>
      </c>
      <c r="B24" s="48">
        <v>112</v>
      </c>
      <c r="C24">
        <v>39</v>
      </c>
      <c r="D24">
        <v>13</v>
      </c>
      <c r="E24">
        <v>485</v>
      </c>
      <c r="F24">
        <v>148</v>
      </c>
      <c r="G24">
        <v>-18</v>
      </c>
      <c r="H24">
        <v>44</v>
      </c>
      <c r="I24">
        <v>-4</v>
      </c>
    </row>
    <row r="25" spans="1:9">
      <c r="A25" s="48" t="s">
        <v>281</v>
      </c>
      <c r="B25" s="48">
        <v>136</v>
      </c>
      <c r="C25">
        <v>39</v>
      </c>
      <c r="D25">
        <v>17</v>
      </c>
      <c r="E25">
        <v>739</v>
      </c>
      <c r="F25">
        <v>210</v>
      </c>
      <c r="G25">
        <v>49</v>
      </c>
      <c r="H25">
        <v>40</v>
      </c>
      <c r="I25">
        <v>7</v>
      </c>
    </row>
    <row r="26" spans="1:9">
      <c r="A26" s="48" t="s">
        <v>60</v>
      </c>
      <c r="B26" s="48">
        <v>115</v>
      </c>
      <c r="C26">
        <v>-2</v>
      </c>
      <c r="D26">
        <v>-20</v>
      </c>
      <c r="E26">
        <v>1648</v>
      </c>
      <c r="F26">
        <v>193</v>
      </c>
      <c r="G26">
        <v>-89</v>
      </c>
      <c r="H26">
        <v>13</v>
      </c>
      <c r="I26">
        <v>-5</v>
      </c>
    </row>
    <row r="27" spans="1:9">
      <c r="A27" s="48" t="s">
        <v>61</v>
      </c>
      <c r="B27" s="48">
        <v>105</v>
      </c>
      <c r="C27">
        <v>11</v>
      </c>
      <c r="D27">
        <v>3</v>
      </c>
      <c r="E27">
        <v>800</v>
      </c>
      <c r="F27">
        <v>153</v>
      </c>
      <c r="G27">
        <v>75</v>
      </c>
      <c r="H27">
        <v>24</v>
      </c>
      <c r="I27">
        <v>10</v>
      </c>
    </row>
    <row r="28" spans="1:9">
      <c r="A28" s="48" t="s">
        <v>62</v>
      </c>
      <c r="B28" s="48">
        <v>113</v>
      </c>
      <c r="C28">
        <v>13</v>
      </c>
      <c r="D28">
        <v>0</v>
      </c>
      <c r="E28">
        <v>2263</v>
      </c>
      <c r="F28">
        <v>370</v>
      </c>
      <c r="G28">
        <v>75</v>
      </c>
      <c r="H28">
        <v>20</v>
      </c>
      <c r="I28">
        <v>3</v>
      </c>
    </row>
    <row r="29" spans="1:9">
      <c r="A29" s="48" t="s">
        <v>63</v>
      </c>
      <c r="B29" s="48">
        <v>31</v>
      </c>
      <c r="C29">
        <v>-1</v>
      </c>
      <c r="D29">
        <v>-40</v>
      </c>
      <c r="E29">
        <v>116</v>
      </c>
      <c r="F29">
        <v>0</v>
      </c>
      <c r="G29">
        <v>-63</v>
      </c>
      <c r="H29">
        <v>0</v>
      </c>
      <c r="I29">
        <v>-35</v>
      </c>
    </row>
    <row r="30" spans="1:9">
      <c r="A30" s="48" t="s">
        <v>64</v>
      </c>
      <c r="B30" s="48">
        <v>86</v>
      </c>
      <c r="C30">
        <v>26</v>
      </c>
      <c r="D30">
        <v>14</v>
      </c>
      <c r="E30">
        <v>442</v>
      </c>
      <c r="F30">
        <v>125</v>
      </c>
      <c r="G30">
        <v>111</v>
      </c>
      <c r="H30">
        <v>39</v>
      </c>
      <c r="I30">
        <v>34</v>
      </c>
    </row>
    <row r="31" spans="1:9">
      <c r="A31" s="48" t="s">
        <v>65</v>
      </c>
      <c r="B31" s="48">
        <v>94</v>
      </c>
      <c r="C31">
        <v>33</v>
      </c>
      <c r="D31">
        <v>24</v>
      </c>
      <c r="E31">
        <v>472</v>
      </c>
      <c r="F31">
        <v>141</v>
      </c>
      <c r="G31">
        <v>148</v>
      </c>
      <c r="H31">
        <v>43</v>
      </c>
      <c r="I31">
        <v>46</v>
      </c>
    </row>
    <row r="32" spans="1:9">
      <c r="A32" s="48" t="s">
        <v>66</v>
      </c>
      <c r="B32" s="48">
        <v>65</v>
      </c>
      <c r="C32">
        <v>6</v>
      </c>
      <c r="D32">
        <v>-1</v>
      </c>
      <c r="E32">
        <v>471</v>
      </c>
      <c r="F32">
        <v>157</v>
      </c>
      <c r="G32">
        <v>131</v>
      </c>
      <c r="H32">
        <v>50</v>
      </c>
      <c r="I32">
        <v>39</v>
      </c>
    </row>
    <row r="33" spans="1:9">
      <c r="A33" s="48" t="s">
        <v>67</v>
      </c>
      <c r="B33" s="48">
        <v>107</v>
      </c>
      <c r="C33">
        <v>15</v>
      </c>
      <c r="D33">
        <v>28</v>
      </c>
      <c r="E33">
        <v>697</v>
      </c>
      <c r="F33">
        <v>202</v>
      </c>
      <c r="G33">
        <v>222</v>
      </c>
      <c r="H33">
        <v>41</v>
      </c>
      <c r="I33">
        <v>47</v>
      </c>
    </row>
    <row r="34" spans="1:9">
      <c r="A34" s="48" t="s">
        <v>68</v>
      </c>
      <c r="B34" s="48">
        <v>109</v>
      </c>
      <c r="C34">
        <v>35</v>
      </c>
      <c r="D34">
        <v>31</v>
      </c>
      <c r="E34">
        <v>676</v>
      </c>
      <c r="F34">
        <v>258</v>
      </c>
      <c r="G34">
        <v>185</v>
      </c>
      <c r="H34">
        <v>62</v>
      </c>
      <c r="I34">
        <v>38</v>
      </c>
    </row>
    <row r="35" spans="1:9">
      <c r="A35" s="48" t="s">
        <v>69</v>
      </c>
      <c r="B35" s="48">
        <v>121</v>
      </c>
      <c r="C35">
        <v>4</v>
      </c>
      <c r="D35">
        <v>-6</v>
      </c>
      <c r="E35">
        <v>1184</v>
      </c>
      <c r="F35">
        <v>126</v>
      </c>
      <c r="G35">
        <v>-64</v>
      </c>
      <c r="H35">
        <v>12</v>
      </c>
      <c r="I35">
        <v>-5</v>
      </c>
    </row>
    <row r="36" spans="1:9">
      <c r="A36" s="48" t="s">
        <v>70</v>
      </c>
      <c r="B36" s="48">
        <v>62</v>
      </c>
      <c r="C36">
        <v>43</v>
      </c>
      <c r="D36">
        <v>33</v>
      </c>
      <c r="E36">
        <v>87</v>
      </c>
      <c r="F36">
        <v>39</v>
      </c>
      <c r="G36">
        <v>10</v>
      </c>
      <c r="H36">
        <v>-999</v>
      </c>
      <c r="I36">
        <v>-999</v>
      </c>
    </row>
    <row r="37" spans="1:9">
      <c r="A37" s="48" t="s">
        <v>71</v>
      </c>
      <c r="B37" s="48">
        <v>113</v>
      </c>
      <c r="C37">
        <v>43</v>
      </c>
      <c r="D37">
        <v>17</v>
      </c>
      <c r="E37">
        <v>481</v>
      </c>
      <c r="F37">
        <v>148</v>
      </c>
      <c r="G37">
        <v>18</v>
      </c>
      <c r="H37">
        <v>44</v>
      </c>
      <c r="I37">
        <v>4</v>
      </c>
    </row>
    <row r="38" spans="1:9">
      <c r="A38" s="48" t="s">
        <v>72</v>
      </c>
      <c r="B38" s="48">
        <v>89</v>
      </c>
      <c r="C38">
        <v>53</v>
      </c>
      <c r="D38">
        <v>38</v>
      </c>
      <c r="E38">
        <v>189</v>
      </c>
      <c r="F38">
        <v>72</v>
      </c>
      <c r="G38">
        <v>-19</v>
      </c>
      <c r="H38">
        <v>62</v>
      </c>
      <c r="I38">
        <v>-9</v>
      </c>
    </row>
    <row r="39" spans="1:9">
      <c r="A39" s="48" t="s">
        <v>73</v>
      </c>
      <c r="B39" s="48">
        <v>77</v>
      </c>
      <c r="C39">
        <v>36</v>
      </c>
      <c r="D39">
        <v>38</v>
      </c>
      <c r="E39">
        <v>259</v>
      </c>
      <c r="F39">
        <v>62</v>
      </c>
      <c r="G39">
        <v>75</v>
      </c>
      <c r="H39">
        <v>31</v>
      </c>
      <c r="I39">
        <v>41</v>
      </c>
    </row>
    <row r="40" spans="1:9">
      <c r="A40" s="48" t="s">
        <v>74</v>
      </c>
      <c r="B40" s="48">
        <v>49</v>
      </c>
      <c r="C40">
        <v>12</v>
      </c>
      <c r="D40">
        <v>3</v>
      </c>
      <c r="E40">
        <v>281</v>
      </c>
      <c r="F40">
        <v>101</v>
      </c>
      <c r="G40">
        <v>110</v>
      </c>
      <c r="H40">
        <v>56</v>
      </c>
      <c r="I40">
        <v>64</v>
      </c>
    </row>
    <row r="41" spans="1:9">
      <c r="A41" s="48" t="s">
        <v>75</v>
      </c>
      <c r="B41" s="48">
        <v>120</v>
      </c>
      <c r="C41">
        <v>13</v>
      </c>
      <c r="D41">
        <v>2</v>
      </c>
      <c r="E41">
        <v>892</v>
      </c>
      <c r="F41">
        <v>72</v>
      </c>
      <c r="G41">
        <v>-3</v>
      </c>
      <c r="H41">
        <v>9</v>
      </c>
      <c r="I41">
        <v>0</v>
      </c>
    </row>
    <row r="42" spans="1:9">
      <c r="A42" s="48" t="s">
        <v>76</v>
      </c>
      <c r="B42" s="48">
        <v>107</v>
      </c>
      <c r="C42">
        <v>26</v>
      </c>
      <c r="D42">
        <v>30</v>
      </c>
      <c r="E42">
        <v>676</v>
      </c>
      <c r="F42">
        <v>235</v>
      </c>
      <c r="G42">
        <v>255</v>
      </c>
      <c r="H42">
        <v>53</v>
      </c>
      <c r="I42">
        <v>61</v>
      </c>
    </row>
    <row r="43" spans="1:9">
      <c r="A43" s="48" t="s">
        <v>77</v>
      </c>
      <c r="B43" s="48">
        <v>18</v>
      </c>
      <c r="C43">
        <v>0</v>
      </c>
      <c r="D43">
        <v>-34</v>
      </c>
      <c r="E43">
        <v>63</v>
      </c>
      <c r="F43">
        <v>2</v>
      </c>
      <c r="G43">
        <v>-46</v>
      </c>
      <c r="H43">
        <v>-999</v>
      </c>
      <c r="I43">
        <v>-999</v>
      </c>
    </row>
    <row r="44" spans="1:9">
      <c r="A44" s="48" t="s">
        <v>78</v>
      </c>
      <c r="B44" s="48">
        <v>74</v>
      </c>
      <c r="C44">
        <v>3</v>
      </c>
      <c r="D44">
        <v>2</v>
      </c>
      <c r="E44">
        <v>502</v>
      </c>
      <c r="F44">
        <v>139</v>
      </c>
      <c r="G44">
        <v>122</v>
      </c>
      <c r="H44">
        <v>38</v>
      </c>
      <c r="I44">
        <v>32</v>
      </c>
    </row>
    <row r="45" spans="1:9">
      <c r="A45" s="48" t="s">
        <v>79</v>
      </c>
      <c r="B45" s="48">
        <v>128</v>
      </c>
      <c r="C45">
        <v>19</v>
      </c>
      <c r="D45">
        <v>-16</v>
      </c>
      <c r="E45">
        <v>716</v>
      </c>
      <c r="F45">
        <v>23</v>
      </c>
      <c r="G45">
        <v>-62</v>
      </c>
      <c r="H45">
        <v>3</v>
      </c>
      <c r="I45">
        <v>-8</v>
      </c>
    </row>
    <row r="46" spans="1:9">
      <c r="A46" s="48" t="s">
        <v>80</v>
      </c>
      <c r="B46" s="48">
        <v>82</v>
      </c>
      <c r="C46">
        <v>57</v>
      </c>
      <c r="D46">
        <v>50</v>
      </c>
      <c r="E46">
        <v>144</v>
      </c>
      <c r="F46">
        <v>63</v>
      </c>
      <c r="G46">
        <v>3</v>
      </c>
      <c r="H46">
        <v>-999</v>
      </c>
      <c r="I46">
        <v>-999</v>
      </c>
    </row>
    <row r="47" spans="1:9">
      <c r="A47" s="48" t="s">
        <v>81</v>
      </c>
      <c r="B47" s="48">
        <v>100</v>
      </c>
      <c r="C47">
        <v>44</v>
      </c>
      <c r="D47">
        <v>27</v>
      </c>
      <c r="E47">
        <v>311</v>
      </c>
      <c r="F47">
        <v>81</v>
      </c>
      <c r="G47">
        <v>17</v>
      </c>
      <c r="H47">
        <v>35</v>
      </c>
      <c r="I47">
        <v>6</v>
      </c>
    </row>
    <row r="48" spans="1:9">
      <c r="A48" s="48" t="s">
        <v>82</v>
      </c>
      <c r="B48" s="48">
        <v>75</v>
      </c>
      <c r="C48">
        <v>11</v>
      </c>
      <c r="D48">
        <v>-3</v>
      </c>
      <c r="E48">
        <v>436</v>
      </c>
      <c r="F48">
        <v>108</v>
      </c>
      <c r="G48">
        <v>23</v>
      </c>
      <c r="H48">
        <v>33</v>
      </c>
      <c r="I48">
        <v>6</v>
      </c>
    </row>
    <row r="49" spans="1:9">
      <c r="A49" s="48" t="s">
        <v>83</v>
      </c>
      <c r="B49" s="48">
        <v>91</v>
      </c>
      <c r="C49">
        <v>46</v>
      </c>
      <c r="D49">
        <v>33</v>
      </c>
      <c r="E49">
        <v>257</v>
      </c>
      <c r="F49">
        <v>81</v>
      </c>
      <c r="G49">
        <v>30</v>
      </c>
      <c r="H49">
        <v>46</v>
      </c>
      <c r="I49">
        <v>13</v>
      </c>
    </row>
    <row r="50" spans="1:9">
      <c r="A50" s="48" t="s">
        <v>84</v>
      </c>
      <c r="B50" s="48">
        <v>106</v>
      </c>
      <c r="C50">
        <v>21</v>
      </c>
      <c r="D50">
        <v>6</v>
      </c>
      <c r="E50">
        <v>736</v>
      </c>
      <c r="F50">
        <v>239</v>
      </c>
      <c r="G50">
        <v>120</v>
      </c>
      <c r="H50">
        <v>48</v>
      </c>
      <c r="I50">
        <v>19</v>
      </c>
    </row>
    <row r="51" spans="1:9">
      <c r="A51" s="48" t="s">
        <v>85</v>
      </c>
      <c r="B51" s="48">
        <v>43</v>
      </c>
      <c r="C51">
        <v>10</v>
      </c>
      <c r="D51">
        <v>-8</v>
      </c>
      <c r="E51">
        <v>246</v>
      </c>
      <c r="F51">
        <v>89</v>
      </c>
      <c r="G51">
        <v>83</v>
      </c>
      <c r="H51">
        <v>57</v>
      </c>
      <c r="I51">
        <v>51</v>
      </c>
    </row>
    <row r="52" spans="1:9">
      <c r="A52" s="48" t="s">
        <v>86</v>
      </c>
      <c r="B52" s="48">
        <v>93</v>
      </c>
      <c r="C52">
        <v>42</v>
      </c>
      <c r="D52">
        <v>32</v>
      </c>
      <c r="E52">
        <v>404</v>
      </c>
      <c r="F52">
        <v>144</v>
      </c>
      <c r="G52">
        <v>109</v>
      </c>
      <c r="H52">
        <v>55</v>
      </c>
      <c r="I52">
        <v>37</v>
      </c>
    </row>
    <row r="53" spans="1:9">
      <c r="A53" s="48" t="s">
        <v>87</v>
      </c>
      <c r="B53" s="48">
        <v>125</v>
      </c>
      <c r="C53">
        <v>16</v>
      </c>
      <c r="D53">
        <v>26</v>
      </c>
      <c r="E53">
        <v>800</v>
      </c>
      <c r="F53">
        <v>140</v>
      </c>
      <c r="G53">
        <v>140</v>
      </c>
      <c r="H53">
        <v>21</v>
      </c>
      <c r="I53">
        <v>21</v>
      </c>
    </row>
    <row r="54" spans="1:9">
      <c r="A54" s="48" t="s">
        <v>88</v>
      </c>
      <c r="B54" s="48">
        <v>14</v>
      </c>
      <c r="C54">
        <v>-1</v>
      </c>
      <c r="D54">
        <v>-14</v>
      </c>
      <c r="E54">
        <v>61</v>
      </c>
      <c r="F54">
        <v>17</v>
      </c>
      <c r="G54">
        <v>-54</v>
      </c>
      <c r="H54">
        <v>-999</v>
      </c>
      <c r="I54">
        <v>-999</v>
      </c>
    </row>
    <row r="55" spans="1:9">
      <c r="A55" s="48" t="s">
        <v>89</v>
      </c>
      <c r="B55" s="48">
        <v>95</v>
      </c>
      <c r="C55">
        <v>48</v>
      </c>
      <c r="D55">
        <v>27</v>
      </c>
      <c r="E55">
        <v>304</v>
      </c>
      <c r="F55">
        <v>93</v>
      </c>
      <c r="G55">
        <v>39</v>
      </c>
      <c r="H55">
        <v>44</v>
      </c>
      <c r="I55">
        <v>15</v>
      </c>
    </row>
    <row r="56" spans="1:9">
      <c r="A56" s="48" t="s">
        <v>90</v>
      </c>
      <c r="B56" s="48">
        <v>89</v>
      </c>
      <c r="C56">
        <v>54</v>
      </c>
      <c r="D56">
        <v>34</v>
      </c>
      <c r="E56">
        <v>197</v>
      </c>
      <c r="F56">
        <v>89</v>
      </c>
      <c r="G56">
        <v>-19</v>
      </c>
      <c r="H56">
        <v>82</v>
      </c>
      <c r="I56">
        <v>-9</v>
      </c>
    </row>
    <row r="57" spans="1:9">
      <c r="A57" s="48" t="s">
        <v>91</v>
      </c>
      <c r="B57" s="48">
        <v>114</v>
      </c>
      <c r="C57">
        <v>13</v>
      </c>
      <c r="D57">
        <v>-3</v>
      </c>
      <c r="E57">
        <v>869</v>
      </c>
      <c r="F57">
        <v>184</v>
      </c>
      <c r="G57">
        <v>52</v>
      </c>
      <c r="H57">
        <v>27</v>
      </c>
      <c r="I57">
        <v>6</v>
      </c>
    </row>
    <row r="58" spans="1:9">
      <c r="A58" s="48" t="s">
        <v>92</v>
      </c>
      <c r="B58" s="48">
        <v>61</v>
      </c>
      <c r="C58">
        <v>7</v>
      </c>
      <c r="D58">
        <v>-6</v>
      </c>
      <c r="E58">
        <v>348</v>
      </c>
      <c r="F58">
        <v>100</v>
      </c>
      <c r="G58">
        <v>104</v>
      </c>
      <c r="H58">
        <v>40</v>
      </c>
      <c r="I58">
        <v>43</v>
      </c>
    </row>
    <row r="59" spans="1:9">
      <c r="A59" s="48" t="s">
        <v>93</v>
      </c>
      <c r="B59" s="48">
        <v>105</v>
      </c>
      <c r="C59">
        <v>23</v>
      </c>
      <c r="D59">
        <v>24</v>
      </c>
      <c r="E59">
        <v>657</v>
      </c>
      <c r="F59">
        <v>169</v>
      </c>
      <c r="G59">
        <v>153</v>
      </c>
      <c r="H59">
        <v>35</v>
      </c>
      <c r="I59">
        <v>30</v>
      </c>
    </row>
    <row r="60" spans="1:9">
      <c r="A60" s="48" t="s">
        <v>94</v>
      </c>
      <c r="B60" s="48">
        <v>133</v>
      </c>
      <c r="C60">
        <v>10</v>
      </c>
      <c r="D60">
        <v>4</v>
      </c>
      <c r="E60">
        <v>1197</v>
      </c>
      <c r="F60">
        <v>126</v>
      </c>
      <c r="G60">
        <v>-94</v>
      </c>
      <c r="H60">
        <v>12</v>
      </c>
      <c r="I60">
        <v>-7</v>
      </c>
    </row>
    <row r="61" spans="1:9">
      <c r="A61" s="48" t="s">
        <v>95</v>
      </c>
      <c r="B61" s="48">
        <v>61</v>
      </c>
      <c r="C61">
        <v>12</v>
      </c>
      <c r="D61">
        <v>-17</v>
      </c>
      <c r="E61">
        <v>234</v>
      </c>
      <c r="F61">
        <v>41</v>
      </c>
      <c r="G61">
        <v>-23</v>
      </c>
      <c r="H61">
        <v>21</v>
      </c>
      <c r="I61">
        <v>-9</v>
      </c>
    </row>
    <row r="62" spans="1:9">
      <c r="A62" s="48" t="s">
        <v>96</v>
      </c>
      <c r="B62" s="48">
        <v>82</v>
      </c>
      <c r="C62">
        <v>60</v>
      </c>
      <c r="D62">
        <v>60</v>
      </c>
      <c r="E62">
        <v>127</v>
      </c>
      <c r="F62">
        <v>51</v>
      </c>
      <c r="G62">
        <v>26</v>
      </c>
      <c r="H62">
        <v>-999</v>
      </c>
      <c r="I62">
        <v>-999</v>
      </c>
    </row>
    <row r="63" spans="1:9">
      <c r="A63" s="48" t="s">
        <v>97</v>
      </c>
      <c r="B63" s="48">
        <v>103</v>
      </c>
      <c r="C63">
        <v>33</v>
      </c>
      <c r="D63">
        <v>10</v>
      </c>
      <c r="E63">
        <v>606</v>
      </c>
      <c r="F63">
        <v>256</v>
      </c>
      <c r="G63">
        <v>101</v>
      </c>
      <c r="H63">
        <v>73</v>
      </c>
      <c r="I63">
        <v>20</v>
      </c>
    </row>
    <row r="64" spans="1:9">
      <c r="A64" s="48" t="s">
        <v>98</v>
      </c>
      <c r="B64" s="48">
        <v>18</v>
      </c>
      <c r="C64">
        <v>6</v>
      </c>
      <c r="D64">
        <v>-7</v>
      </c>
      <c r="E64">
        <v>71</v>
      </c>
      <c r="F64">
        <v>31</v>
      </c>
      <c r="G64">
        <v>-26</v>
      </c>
      <c r="H64">
        <v>-999</v>
      </c>
      <c r="I64">
        <v>-999</v>
      </c>
    </row>
    <row r="65" spans="1:9">
      <c r="A65" s="48" t="s">
        <v>99</v>
      </c>
      <c r="B65" s="48">
        <v>86</v>
      </c>
      <c r="C65">
        <v>34</v>
      </c>
      <c r="D65">
        <v>19</v>
      </c>
      <c r="E65">
        <v>481</v>
      </c>
      <c r="F65">
        <v>221</v>
      </c>
      <c r="G65">
        <v>147</v>
      </c>
      <c r="H65">
        <v>85</v>
      </c>
      <c r="I65">
        <v>44</v>
      </c>
    </row>
    <row r="66" spans="1:9">
      <c r="A66" s="48" t="s">
        <v>100</v>
      </c>
      <c r="B66" s="48">
        <v>57</v>
      </c>
      <c r="C66">
        <v>20</v>
      </c>
      <c r="D66">
        <v>18</v>
      </c>
      <c r="E66">
        <v>239</v>
      </c>
      <c r="F66">
        <v>69</v>
      </c>
      <c r="G66">
        <v>82</v>
      </c>
      <c r="H66">
        <v>41</v>
      </c>
      <c r="I66">
        <v>52</v>
      </c>
    </row>
    <row r="67" spans="1:9">
      <c r="A67" s="48" t="s">
        <v>101</v>
      </c>
      <c r="B67" s="48">
        <v>32</v>
      </c>
      <c r="C67">
        <v>8</v>
      </c>
      <c r="D67">
        <v>-7</v>
      </c>
      <c r="E67">
        <v>106</v>
      </c>
      <c r="F67">
        <v>22</v>
      </c>
      <c r="G67">
        <v>7</v>
      </c>
      <c r="H67">
        <v>-999</v>
      </c>
      <c r="I67">
        <v>-999</v>
      </c>
    </row>
    <row r="68" spans="1:9">
      <c r="A68" s="48" t="s">
        <v>102</v>
      </c>
      <c r="B68" s="48"/>
    </row>
    <row r="69" spans="1:9">
      <c r="A69" s="48" t="s">
        <v>103</v>
      </c>
      <c r="B69" s="48">
        <v>85</v>
      </c>
      <c r="C69">
        <v>52</v>
      </c>
      <c r="D69">
        <v>37</v>
      </c>
      <c r="E69">
        <v>178</v>
      </c>
      <c r="F69">
        <v>76</v>
      </c>
      <c r="G69">
        <v>-12</v>
      </c>
      <c r="H69">
        <v>75</v>
      </c>
      <c r="I69">
        <v>-6</v>
      </c>
    </row>
    <row r="70" spans="1:9">
      <c r="A70" s="48" t="s">
        <v>282</v>
      </c>
      <c r="B70" s="48">
        <v>94</v>
      </c>
      <c r="C70">
        <v>45</v>
      </c>
      <c r="D70">
        <v>30</v>
      </c>
      <c r="E70">
        <v>283</v>
      </c>
      <c r="F70">
        <v>94</v>
      </c>
      <c r="G70">
        <v>30</v>
      </c>
      <c r="H70">
        <v>50</v>
      </c>
      <c r="I70">
        <v>12</v>
      </c>
    </row>
    <row r="71" spans="1:9">
      <c r="A71" s="48" t="s">
        <v>105</v>
      </c>
      <c r="B71" s="48">
        <v>83</v>
      </c>
      <c r="C71">
        <v>33</v>
      </c>
      <c r="D71">
        <v>26</v>
      </c>
      <c r="E71">
        <v>372</v>
      </c>
      <c r="F71">
        <v>123</v>
      </c>
      <c r="G71">
        <v>104</v>
      </c>
      <c r="H71">
        <v>49</v>
      </c>
      <c r="I71">
        <v>39</v>
      </c>
    </row>
    <row r="72" spans="1:9">
      <c r="A72" s="48" t="s">
        <v>106</v>
      </c>
      <c r="B72" s="48">
        <v>79</v>
      </c>
      <c r="C72">
        <v>15</v>
      </c>
      <c r="D72">
        <v>13</v>
      </c>
      <c r="E72">
        <v>504</v>
      </c>
      <c r="F72">
        <v>174</v>
      </c>
      <c r="G72">
        <v>171</v>
      </c>
      <c r="H72">
        <v>53</v>
      </c>
      <c r="I72">
        <v>51</v>
      </c>
    </row>
    <row r="73" spans="1:9">
      <c r="A73" s="48" t="s">
        <v>107</v>
      </c>
      <c r="B73" s="48">
        <v>109</v>
      </c>
      <c r="C73">
        <v>17</v>
      </c>
      <c r="D73">
        <v>-1</v>
      </c>
      <c r="E73">
        <v>979</v>
      </c>
      <c r="F73">
        <v>208</v>
      </c>
      <c r="G73">
        <v>28</v>
      </c>
      <c r="H73">
        <v>27</v>
      </c>
      <c r="I73">
        <v>3</v>
      </c>
    </row>
    <row r="74" spans="1:9">
      <c r="A74" s="48" t="s">
        <v>108</v>
      </c>
      <c r="B74" s="48">
        <v>111</v>
      </c>
      <c r="C74">
        <v>22</v>
      </c>
      <c r="D74">
        <v>16</v>
      </c>
      <c r="E74">
        <v>748</v>
      </c>
      <c r="F74">
        <v>171</v>
      </c>
      <c r="G74">
        <v>93</v>
      </c>
      <c r="H74">
        <v>30</v>
      </c>
      <c r="I74">
        <v>14</v>
      </c>
    </row>
    <row r="75" spans="1:9">
      <c r="A75" s="48" t="s">
        <v>109</v>
      </c>
      <c r="B75" s="48">
        <v>130</v>
      </c>
      <c r="C75">
        <v>12</v>
      </c>
      <c r="D75">
        <v>7</v>
      </c>
      <c r="E75">
        <v>1121</v>
      </c>
      <c r="F75">
        <v>146</v>
      </c>
      <c r="G75">
        <v>-38</v>
      </c>
      <c r="H75">
        <v>15</v>
      </c>
      <c r="I75">
        <v>-3</v>
      </c>
    </row>
    <row r="76" spans="1:9">
      <c r="A76" s="48" t="s">
        <v>110</v>
      </c>
      <c r="B76" s="48">
        <v>88</v>
      </c>
      <c r="C76">
        <v>16</v>
      </c>
      <c r="D76">
        <v>-11</v>
      </c>
      <c r="E76">
        <v>501</v>
      </c>
      <c r="F76">
        <v>56</v>
      </c>
      <c r="G76">
        <v>-52</v>
      </c>
      <c r="H76">
        <v>13</v>
      </c>
      <c r="I76">
        <v>-9</v>
      </c>
    </row>
    <row r="77" spans="1:9">
      <c r="A77" s="48" t="s">
        <v>111</v>
      </c>
      <c r="B77" s="48">
        <v>54</v>
      </c>
      <c r="C77">
        <v>18</v>
      </c>
      <c r="D77">
        <v>-7</v>
      </c>
      <c r="E77">
        <v>178</v>
      </c>
      <c r="F77">
        <v>-15</v>
      </c>
      <c r="G77">
        <v>-89</v>
      </c>
      <c r="H77">
        <v>-8</v>
      </c>
      <c r="I77">
        <v>-33</v>
      </c>
    </row>
    <row r="78" spans="1:9">
      <c r="A78" s="48"/>
      <c r="B78" s="48"/>
    </row>
    <row r="79" spans="1:9">
      <c r="A79" s="48" t="s">
        <v>112</v>
      </c>
      <c r="B79" s="48">
        <v>92</v>
      </c>
      <c r="C79">
        <v>24</v>
      </c>
      <c r="D79">
        <v>11</v>
      </c>
      <c r="E79">
        <v>557</v>
      </c>
      <c r="F79">
        <v>114</v>
      </c>
      <c r="G79">
        <v>22</v>
      </c>
      <c r="H79">
        <v>26</v>
      </c>
      <c r="I79">
        <v>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heetViews>
  <sheetFormatPr defaultRowHeight="12.6"/>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94EAAE290CA9438E455DCF6D94A0CB" ma:contentTypeVersion="18" ma:contentTypeDescription="Create a new document." ma:contentTypeScope="" ma:versionID="8728865a210cc93bb0a26c187e2e07a7">
  <xsd:schema xmlns:xsd="http://www.w3.org/2001/XMLSchema" xmlns:xs="http://www.w3.org/2001/XMLSchema" xmlns:p="http://schemas.microsoft.com/office/2006/metadata/properties" xmlns:ns2="063786e8-9f93-4ff8-a513-af9c78f3bb5a" xmlns:ns3="967b497f-58d1-4d43-a7fb-e6db32fd42dd" targetNamespace="http://schemas.microsoft.com/office/2006/metadata/properties" ma:root="true" ma:fieldsID="a4e57a9d97e83b0b7e16d5a8eaa22055" ns2:_="" ns3:_="">
    <xsd:import namespace="063786e8-9f93-4ff8-a513-af9c78f3bb5a"/>
    <xsd:import namespace="967b497f-58d1-4d43-a7fb-e6db32fd42d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3786e8-9f93-4ff8-a513-af9c78f3bb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ad75243-efea-48d9-812b-454fa4c2992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7b497f-58d1-4d43-a7fb-e6db32fd42dd"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8b44f31-443e-412c-a77b-70e76d51df78}" ma:internalName="TaxCatchAll" ma:showField="CatchAllData" ma:web="967b497f-58d1-4d43-a7fb-e6db32fd42d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Q E A A B Q S w M E F A A C A A g A K k A Y X Z 8 4 F 5 6 k A A A A 9 g A A A B I A H A B D b 2 5 m a W c v U G F j a 2 F n Z S 5 4 b W w g o h g A K K A U A A A A A A A A A A A A A A A A A A A A A A A A A A A A h Y + x D o I w G I R f h X S n B Y z R k J 8 y u E p i Q j S u T a 3 Q C D + G F s u 7 O f h I v o I 1 i r o 5 3 H B 3 3 3 B 3 v 9 4 g H 9 s m u K j e 6 A 4 z E t O I B A p l d 9 B Y Z W S w x 3 B J c g 4 b I U + i U o G H 0 a S j O W S k t v a c M u a c o 2 5 G u 7 5 i S R T F b F + s S 1 m r V p A P r P / D o U Z j B U p F O O x e Y 3 h C 4 / n C y 2 8 C N o V Q a P w C i e + e 7 U 8 I q 6 G x Q 6 + 4 w n B b A p s s s P c H / g B Q S w M E F A A C A A g A K k A Y X 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C p A G F 1 7 H 0 X I D g E A A J g B A A A T A B w A R m 9 y b X V s Y X M v U 2 V j d G l v b j E u b S C i G A A o o B Q A A A A A A A A A A A A A A A A A A A A A A A A A A A B 1 j 0 F r w z A M h e + B / A f j X h I w d r u y H V Z y S n c d j B Z 2 G K O 4 t p Y E E j n Y S t N Q + t / n k o 0 x 2 H T R 4 5 N 4 0 g t g q H H I d n N f b d I k T U K t P V i 2 4 G P Q x t q J Z e u c s 4 K 1 Q G n C Y u 3 c 4 A 1 E U o a T 3 D o z d I C U v c J R l g 4 p 6 p D x m q h / V G o c R 2 l 6 I 9 F A L 9 F p L S t 3 U r 1 3 d j A U l E b d T q E J h 8 5 h Q 8 4 3 W C l j h 6 A s V B 7 g Y P U U 1 N c b k s 7 E c / G 2 h b b p G g J f c M E F K 1 0 7 d B i K t W B P a J y N F s X D / X K 5 E u x l c A Q 7 m l o o f q R 8 d g j v u Z i j L H h Z a 6 x i 3 P 3 U w y 3 l X h / j 0 t 5 r D B / O d 7 P 9 b R i y O b e 4 X P h M V / E 8 x Q k j O N N V s G 9 + 9 w 9 f / + L X P E 0 a / P O N z S d Q S w E C L Q A U A A I A C A A q Q B h d n z g X n q Q A A A D 2 A A A A E g A A A A A A A A A A A A A A A A A A A A A A Q 2 9 u Z m l n L 1 B h Y 2 t h Z 2 U u e G 1 s U E s B A i 0 A F A A C A A g A K k A Y X Q / K 6 a u k A A A A 6 Q A A A B M A A A A A A A A A A A A A A A A A 8 A A A A F t D b 2 5 0 Z W 5 0 X 1 R 5 c G V z X S 5 4 b W x Q S w E C L Q A U A A I A C A A q Q B h d e x 9 F y A 4 B A A C Y A Q A A E w A A A A A A A A A A A A A A A A D h A Q A A R m 9 y b X V s Y X M v U 2 V j d G l v b j E u b V B L B Q Y A A A A A A w A D A M I A A A A 8 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5 p C Q A A A A A A A E c J 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3 c 2 F j Z G R 5 J T I w K D M p P C 9 J d G V t U G F 0 a D 4 8 L 0 l 0 Z W 1 M b 2 N h d G l v b j 4 8 U 3 R h Y m x l R W 5 0 c m l l c z 4 8 R W 5 0 c n k g V H l w Z T 0 i S X N Q c m l 2 Y X R l I i B W Y W x 1 Z T 0 i b D A i I C 8 + P E V u d H J 5 I F R 5 c G U 9 I k 5 h b W V V c G R h d G V k Q W Z 0 Z X J G a W x s I i B W Y W x 1 Z T 0 i b D A i I C 8 + P E V u d H J 5 I F R 5 c G U 9 I k Z p b G x F b m F i b G V k I i B W Y W x 1 Z T 0 i b D A i I C 8 + P E V u d H J 5 I F R 5 c G U 9 I k Z p b G x P Y m p l Y 3 R U e X B l I i B W Y W x 1 Z T 0 i c 0 N v b m 5 l Y 3 R p b 2 5 P b m x 5 I i A v P j x F b n R y e S B U e X B l P S J G a W x s V G 9 E Y X R h T W 9 k Z W x F b m F i b G V k I i B W Y W x 1 Z T 0 i b D A i I C 8 + P E V u d H J 5 I F R 5 c G U 9 I l J l c 3 V s d F R 5 c G U i I F Z h b H V l P S J z V G F i b G U i I C 8 + P E V u d H J 5 I F R 5 c G U 9 I k J 1 Z m Z l c k 5 l e H R S Z W Z y Z X N o I i B W Y W x 1 Z T 0 i b D E i I C 8 + P E V u d H J 5 I F R 5 c G U 9 I k Z p b G x l Z E N v b X B s Z X R l U m V z d W x 0 V G 9 X b 3 J r c 2 h l Z X Q i I F Z h b H V l P S J s M S I g L z 4 8 R W 5 0 c n k g V H l w Z T 0 i T m F 2 a W d h d G l v b l N 0 Z X B O Y W 1 l I i B W Y W x 1 Z T 0 i c 0 5 h d m l n Y X R p b 2 4 i I C 8 + P E V u d H J 5 I F R 5 c G U 9 I l F 1 Z X J 5 S U Q i I F Z h b H V l P S J z N j I 4 Y m Y 1 O T g t O D Y y N i 0 0 O T N k L T l h N D g t Y W E 4 O T A 0 M G E w N 2 Z j I i A v P j x F b n R y e S B U e X B l P S J G a W x s T G F z d F V w Z G F 0 Z W Q i I F Z h b H V l P S J k M j A y N i 0 w O C 0 y N F Q x M j o w M T o y M C 4 3 N D Q z M D c 5 W i I g L z 4 8 R W 5 0 c n k g V H l w Z T 0 i R m l s b E V y c m 9 y Q 2 9 1 b n Q i I F Z h b H V l P S J s M C I g L z 4 8 R W 5 0 c n k g V H l w Z T 0 i R m l s b E N v b H V t b l R 5 c G V z I i B W Y W x 1 Z T 0 i c 0 J n W U c i I C 8 + P E V u d H J 5 I F R 5 c G U 9 I k Z p b G x F c n J v c k N v Z G U i I F Z h b H V l P S J z V W 5 r b m 9 3 b i I g L z 4 8 R W 5 0 c n k g V H l w Z T 0 i R m l s b E N v b H V t b k 5 h b W V z I i B W Y W x 1 Z T 0 i c 1 s m c X V v d D t D b 2 x 1 b W 4 x J n F 1 b 3 Q 7 L C Z x d W 9 0 O 0 N v b H V t b j I m c X V v d D s s J n F 1 b 3 Q 7 Q 2 9 s d W 1 u M y Z x d W 9 0 O 1 0 i I C 8 + P E V u d H J 5 I F R 5 c G U 9 I k Z p b G x D b 3 V u d C I g V m F s d W U 9 I m w 3 O C I g L z 4 8 R W 5 0 c n k g V H l w Z T 0 i R m l s b F N 0 Y X R 1 c y I g V m F s d W U 9 I n N D b 2 1 w b G V 0 Z S I g L z 4 8 R W 5 0 c n k g V H l w Z T 0 i Q W R k Z W R U b 0 R h d G F N b 2 R l b C I g V m F s d W U 9 I m w w I i A v P j x F b n R y e S B U e X B l P S J S Z W x h d G l v b n N o a X B J b m Z v Q 2 9 u d G F p b m V y I i B W Y W x 1 Z T 0 i c 3 s m c X V v d D t j b 2 x 1 b W 5 D b 3 V u d C Z x d W 9 0 O z o z L C Z x d W 9 0 O 2 t l e U N v b H V t b k 5 h b W V z J n F 1 b 3 Q 7 O l t d L C Z x d W 9 0 O 3 F 1 Z X J 5 U m V s Y X R p b 2 5 z a G l w c y Z x d W 9 0 O z p b X S w m c X V v d D t j b 2 x 1 b W 5 J Z G V u d G l 0 a W V z J n F 1 b 3 Q 7 O l s m c X V v d D t T Z W N 0 a W 9 u M S 9 3 c 2 F j Z G R 5 I C g z K S 9 D a G F u Z 2 V k I F R 5 c G U u e 0 N v b H V t b j E s M H 0 m c X V v d D s s J n F 1 b 3 Q 7 U 2 V j d G l v b j E v d 3 N h Y 2 R k e S A o M y k v Q 2 h h b m d l Z C B U e X B l L n t D b 2 x 1 b W 4 y L D F 9 J n F 1 b 3 Q 7 L C Z x d W 9 0 O 1 N l Y 3 R p b 2 4 x L 3 d z Y W N k Z H k g K D M p L 0 N o Y W 5 n Z W Q g V H l w Z S 5 7 Q 2 9 s d W 1 u M y w y f S Z x d W 9 0 O 1 0 s J n F 1 b 3 Q 7 Q 2 9 s d W 1 u Q 2 9 1 b n Q m c X V v d D s 6 M y w m c X V v d D t L Z X l D b 2 x 1 b W 5 O Y W 1 l c y Z x d W 9 0 O z p b X S w m c X V v d D t D b 2 x 1 b W 5 J Z G V u d G l 0 a W V z J n F 1 b 3 Q 7 O l s m c X V v d D t T Z W N 0 a W 9 u M S 9 3 c 2 F j Z G R 5 I C g z K S 9 D a G F u Z 2 V k I F R 5 c G U u e 0 N v b H V t b j E s M H 0 m c X V v d D s s J n F 1 b 3 Q 7 U 2 V j d G l v b j E v d 3 N h Y 2 R k e S A o M y k v Q 2 h h b m d l Z C B U e X B l L n t D b 2 x 1 b W 4 y L D F 9 J n F 1 b 3 Q 7 L C Z x d W 9 0 O 1 N l Y 3 R p b 2 4 x L 3 d z Y W N k Z H k g K D M p L 0 N o Y W 5 n Z W Q g V H l w Z S 5 7 Q 2 9 s d W 1 u M y w y f S Z x d W 9 0 O 1 0 s J n F 1 b 3 Q 7 U m V s Y X R p b 2 5 z a G l w S W 5 m b y Z x d W 9 0 O z p b X X 0 i I C 8 + P C 9 T d G F i b G V F b n R y a W V z P j w v S X R l b T 4 8 S X R l b T 4 8 S X R l b U x v Y 2 F 0 a W 9 u P j x J d G V t V H l w Z T 5 G b 3 J t d W x h P C 9 J d G V t V H l w Z T 4 8 S X R l b V B h d G g + U 2 V j d G l v b j E v d 3 N h Y 2 R k e S U y M C g z K S 9 T b 3 V y Y 2 U 8 L 0 l 0 Z W 1 Q Y X R o P j w v S X R l b U x v Y 2 F 0 a W 9 u P j x T d G F i b G V F b n R y a W V z I C 8 + P C 9 J d G V t P j x J d G V t P j x J d G V t T G 9 j Y X R p b 2 4 + P E l 0 Z W 1 U e X B l P k Z v c m 1 1 b G E 8 L 0 l 0 Z W 1 U e X B l P j x J d G V t U G F 0 a D 5 T Z W N 0 a W 9 u M S 9 3 c 2 F j Z G R 5 J T I w K D M p L 0 N o Y W 5 n Z W Q l M j B U e X B l P C 9 J d G V t U G F 0 a D 4 8 L 0 l 0 Z W 1 M b 2 N h d G l v b j 4 8 U 3 R h Y m x l R W 5 0 c m l l c y A v P j w v S X R l b T 4 8 L 0 l 0 Z W 1 z P j w v T G 9 j Y W x Q Y W N r Y W d l T W V 0 Y W R h d G F G a W x l P h Y A A A B Q S w U G A A A A A A A A A A A A A A A A A A A A A A A A J g E A A A E A A A D Q j J 3 f A R X R E Y x 6 A M B P w p f r A Q A A A N j Y x D P Y E B d K l 7 P X R F x Q 2 l 8 A A A A A A g A A A A A A E G Y A A A A B A A A g A A A A i z E 4 I p N w X w a x H w E T A 8 G a Z u M X j / 5 / c 8 Q a d X K E R R 7 e N O c A A A A A D o A A A A A C A A A g A A A A Q d t 8 B 2 G j X t v P H t d E Z D W 2 H 2 O G r C X m S 3 h / J / F x z o D G P q R Q A A A A U b V N y Q X X k g R l U T P S a O R m / e L x P X 6 f h 8 z W H B f / N w W y g w u u N T a U a 5 D i Q p x j w 6 X x g C q Q v a w T S 4 L K A 0 R c W b D K S Q 1 P Y i l + d E 1 U I m I M s k Y Z 4 u F H t 5 R A A A A A D 8 b m Q d t z D 6 C Z e 5 x Y n q j F A j b O u Z a 5 G L s x F z T P 5 Z / C I 6 V P 7 U l 9 C O K w Q f A U U W W + H 9 / 6 U f s u L T D Z p F u 7 6 g u 4 y 0 0 V r A = = < / 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063786e8-9f93-4ff8-a513-af9c78f3bb5a">
      <Terms xmlns="http://schemas.microsoft.com/office/infopath/2007/PartnerControls"/>
    </lcf76f155ced4ddcb4097134ff3c332f>
    <TaxCatchAll xmlns="967b497f-58d1-4d43-a7fb-e6db32fd42dd" xsi:nil="true"/>
  </documentManagement>
</p:properties>
</file>

<file path=customXml/itemProps1.xml><?xml version="1.0" encoding="utf-8"?>
<ds:datastoreItem xmlns:ds="http://schemas.openxmlformats.org/officeDocument/2006/customXml" ds:itemID="{07CE8F91-3043-4E0F-B0EE-6EFA1D3CE33D}"/>
</file>

<file path=customXml/itemProps2.xml><?xml version="1.0" encoding="utf-8"?>
<ds:datastoreItem xmlns:ds="http://schemas.openxmlformats.org/officeDocument/2006/customXml" ds:itemID="{092B3232-14A8-47DD-8CAB-A9FCA87024CC}"/>
</file>

<file path=customXml/itemProps3.xml><?xml version="1.0" encoding="utf-8"?>
<ds:datastoreItem xmlns:ds="http://schemas.openxmlformats.org/officeDocument/2006/customXml" ds:itemID="{38165B50-3372-44E6-9018-594705385A7A}"/>
</file>

<file path=customXml/itemProps4.xml><?xml version="1.0" encoding="utf-8"?>
<ds:datastoreItem xmlns:ds="http://schemas.openxmlformats.org/officeDocument/2006/customXml" ds:itemID="{B2BF53AF-98EC-440A-B6B6-AE1B218622A3}"/>
</file>

<file path=docProps/app.xml><?xml version="1.0" encoding="utf-8"?>
<Properties xmlns="http://schemas.openxmlformats.org/officeDocument/2006/extended-properties" xmlns:vt="http://schemas.openxmlformats.org/officeDocument/2006/docPropsVTypes">
  <Application>Microsoft Excel Online</Application>
  <Manager/>
  <Company>American Gas Association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Authorized User</dc:creator>
  <cp:keywords/>
  <dc:description/>
  <cp:lastModifiedBy/>
  <cp:revision/>
  <dcterms:created xsi:type="dcterms:W3CDTF">2000-05-23T14:43:41Z</dcterms:created>
  <dcterms:modified xsi:type="dcterms:W3CDTF">2026-08-24T19:12:28Z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0x0101001394EAAE290CA9438E455DCF6D94A0CB</vt:lpwstr>
  </property>
  <property fmtid="{D5CDD505-2E9C-101B-9397-08002B2CF9AE}" pid="3" name="{A44787D4-0540-4523-9961-78E4036D8C6D}">
    <vt:lpwstr>{CD3682BE-1AFD-4F4E-BD5A-61D9D5254084}</vt:lpwstr>
  </property>
  <property fmtid="{D5CDD505-2E9C-101B-9397-08002B2CF9AE}" pid="4" name="MediaServiceImageTags">
    <vt:lpwstr/>
  </property>
</Properties>
</file>